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4"/>
  <workbookPr showInkAnnotation="0"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https://kennesawedu.sharepoint.com/sites/Team-SILA2-SILADocuments/Shared Documents/SILA Documents/6. Data/Fall 2024/"/>
    </mc:Choice>
  </mc:AlternateContent>
  <xr:revisionPtr revIDLastSave="0" documentId="8_{F916DF90-3F71-4866-B035-797F2D74709F}" xr6:coauthVersionLast="47" xr6:coauthVersionMax="47" xr10:uidLastSave="{00000000-0000-0000-0000-000000000000}"/>
  <bookViews>
    <workbookView xWindow="28800" yWindow="500" windowWidth="21600" windowHeight="14420" xr2:uid="{BE3DF47F-2B88-F746-9B7C-DC7C16F3FFB1}"/>
  </bookViews>
  <sheets>
    <sheet name="Fa24 SI Data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3" l="1"/>
  <c r="J28" i="3"/>
  <c r="J22" i="3"/>
  <c r="AI245" i="3" l="1"/>
  <c r="Z242" i="3"/>
  <c r="I241" i="3"/>
  <c r="Z238" i="3"/>
  <c r="D222" i="3"/>
  <c r="J218" i="3"/>
  <c r="Z216" i="3"/>
  <c r="I215" i="3"/>
  <c r="Z213" i="3"/>
  <c r="I211" i="3"/>
  <c r="AI209" i="3"/>
  <c r="Z206" i="3"/>
  <c r="I205" i="3"/>
  <c r="Z203" i="3"/>
  <c r="I201" i="3"/>
  <c r="I202" i="3" s="1"/>
  <c r="H200" i="3"/>
  <c r="E200" i="3"/>
  <c r="Z195" i="3"/>
  <c r="I193" i="3"/>
  <c r="Z191" i="3"/>
  <c r="I189" i="3"/>
  <c r="J187" i="3"/>
  <c r="AI186" i="3"/>
  <c r="H190" i="3"/>
  <c r="I184" i="3"/>
  <c r="Z183" i="3"/>
  <c r="Z182" i="3"/>
  <c r="Z178" i="3"/>
  <c r="D190" i="3"/>
  <c r="I181" i="3"/>
  <c r="I180" i="3"/>
  <c r="J179" i="3"/>
  <c r="Z179" i="3"/>
  <c r="E106" i="3"/>
  <c r="I103" i="3"/>
  <c r="AI102" i="3"/>
  <c r="Z101" i="3"/>
  <c r="D104" i="3"/>
  <c r="Z100" i="3"/>
  <c r="I100" i="3"/>
  <c r="I98" i="3"/>
  <c r="J97" i="3"/>
  <c r="AI97" i="3"/>
  <c r="Z95" i="3"/>
  <c r="AI94" i="3"/>
  <c r="I93" i="3"/>
  <c r="G96" i="3"/>
  <c r="Z91" i="3"/>
  <c r="D96" i="3"/>
  <c r="Z90" i="3"/>
  <c r="I90" i="3"/>
  <c r="I89" i="3"/>
  <c r="AI87" i="3"/>
  <c r="Z86" i="3"/>
  <c r="J85" i="3"/>
  <c r="E88" i="3"/>
  <c r="I84" i="3"/>
  <c r="AI83" i="3"/>
  <c r="Z81" i="3"/>
  <c r="I81" i="3"/>
  <c r="I82" i="3" s="1"/>
  <c r="Z79" i="3"/>
  <c r="Z80" i="3" s="1"/>
  <c r="I79" i="3"/>
  <c r="I80" i="3" s="1"/>
  <c r="I77" i="3"/>
  <c r="I78" i="3" s="1"/>
  <c r="AI75" i="3"/>
  <c r="Z74" i="3"/>
  <c r="H76" i="3"/>
  <c r="J73" i="3"/>
  <c r="I72" i="3"/>
  <c r="H61" i="3"/>
  <c r="Z57" i="3"/>
  <c r="D58" i="3"/>
  <c r="I56" i="3"/>
  <c r="F58" i="3"/>
  <c r="AI55" i="3"/>
  <c r="E54" i="3"/>
  <c r="I51" i="3"/>
  <c r="I46" i="3"/>
  <c r="H47" i="3"/>
  <c r="I45" i="3"/>
  <c r="AI44" i="3"/>
  <c r="Z39" i="3"/>
  <c r="E37" i="3"/>
  <c r="D37" i="3"/>
  <c r="I34" i="3"/>
  <c r="AI33" i="3"/>
  <c r="J32" i="3"/>
  <c r="H35" i="3"/>
  <c r="AI31" i="3"/>
  <c r="I30" i="3"/>
  <c r="AI29" i="3"/>
  <c r="S246" i="3"/>
  <c r="S242" i="3"/>
  <c r="S241" i="3"/>
  <c r="S239" i="3"/>
  <c r="S238" i="3"/>
  <c r="Q222" i="3"/>
  <c r="P222" i="3"/>
  <c r="O222" i="3"/>
  <c r="M222" i="3"/>
  <c r="S219" i="3"/>
  <c r="S217" i="3"/>
  <c r="S216" i="3"/>
  <c r="S215" i="3"/>
  <c r="S214" i="3"/>
  <c r="S211" i="3"/>
  <c r="S210" i="3"/>
  <c r="S209" i="3"/>
  <c r="S208" i="3"/>
  <c r="S206" i="3"/>
  <c r="S203" i="3"/>
  <c r="P202" i="3"/>
  <c r="O202" i="3"/>
  <c r="M202" i="3"/>
  <c r="S199" i="3"/>
  <c r="S196" i="3"/>
  <c r="S193" i="3"/>
  <c r="S192" i="3"/>
  <c r="S189" i="3"/>
  <c r="S188" i="3"/>
  <c r="S187" i="3"/>
  <c r="S186" i="3"/>
  <c r="S185" i="3"/>
  <c r="S184" i="3"/>
  <c r="S183" i="3"/>
  <c r="S182" i="3"/>
  <c r="S181" i="3"/>
  <c r="S180" i="3"/>
  <c r="S179" i="3"/>
  <c r="S178" i="3"/>
  <c r="Q153" i="3"/>
  <c r="P153" i="3"/>
  <c r="S152" i="3"/>
  <c r="S153" i="3" s="1"/>
  <c r="S150" i="3"/>
  <c r="Q106" i="3"/>
  <c r="O106" i="3"/>
  <c r="N106" i="3"/>
  <c r="S105" i="3"/>
  <c r="S106" i="3" s="1"/>
  <c r="S103" i="3"/>
  <c r="S101" i="3"/>
  <c r="S100" i="3"/>
  <c r="S98" i="3"/>
  <c r="S97" i="3"/>
  <c r="S95" i="3"/>
  <c r="S94" i="3"/>
  <c r="S93" i="3"/>
  <c r="S92" i="3"/>
  <c r="S91" i="3"/>
  <c r="S90" i="3"/>
  <c r="S89" i="3"/>
  <c r="S87" i="3"/>
  <c r="S86" i="3"/>
  <c r="S85" i="3"/>
  <c r="S83" i="3"/>
  <c r="Q82" i="3"/>
  <c r="P82" i="3"/>
  <c r="O82" i="3"/>
  <c r="P80" i="3"/>
  <c r="O80" i="3"/>
  <c r="S79" i="3"/>
  <c r="S80" i="3" s="1"/>
  <c r="Q78" i="3"/>
  <c r="O78" i="3"/>
  <c r="N78" i="3"/>
  <c r="S77" i="3"/>
  <c r="S78" i="3" s="1"/>
  <c r="S75" i="3"/>
  <c r="S74" i="3"/>
  <c r="S73" i="3"/>
  <c r="S60" i="3"/>
  <c r="S57" i="3"/>
  <c r="S56" i="3"/>
  <c r="S53" i="3"/>
  <c r="S52" i="3"/>
  <c r="S49" i="3"/>
  <c r="S46" i="3"/>
  <c r="S45" i="3"/>
  <c r="S44" i="3"/>
  <c r="S42" i="3"/>
  <c r="S41" i="3"/>
  <c r="S40" i="3"/>
  <c r="S39" i="3"/>
  <c r="S38" i="3"/>
  <c r="Q37" i="3"/>
  <c r="P37" i="3"/>
  <c r="O37" i="3"/>
  <c r="S36" i="3"/>
  <c r="S37" i="3" s="1"/>
  <c r="S34" i="3"/>
  <c r="S33" i="3"/>
  <c r="S32" i="3"/>
  <c r="S31" i="3"/>
  <c r="S30" i="3"/>
  <c r="S28" i="3"/>
  <c r="AM44" i="3"/>
  <c r="AS44" i="3" s="1"/>
  <c r="AM42" i="3"/>
  <c r="AS42" i="3" s="1"/>
  <c r="AM41" i="3"/>
  <c r="AS41" i="3" s="1"/>
  <c r="AA39" i="3"/>
  <c r="U43" i="3"/>
  <c r="AM36" i="3"/>
  <c r="AS36" i="3" s="1"/>
  <c r="AS37" i="3" s="1"/>
  <c r="AM29" i="3"/>
  <c r="AS29" i="3" s="1"/>
  <c r="AA30" i="3"/>
  <c r="AB30" i="3" s="1"/>
  <c r="AA31" i="3"/>
  <c r="AM32" i="3"/>
  <c r="AS32" i="3" s="1"/>
  <c r="AT32" i="3" s="1"/>
  <c r="AA33" i="3"/>
  <c r="AM34" i="3"/>
  <c r="AS34" i="3" s="1"/>
  <c r="AQ246" i="3"/>
  <c r="AP246" i="3"/>
  <c r="AO246" i="3"/>
  <c r="AM246" i="3"/>
  <c r="AS246" i="3" s="1"/>
  <c r="AQ245" i="3"/>
  <c r="AO245" i="3"/>
  <c r="AN245" i="3"/>
  <c r="AM245" i="3"/>
  <c r="AS245" i="3" s="1"/>
  <c r="AQ243" i="3"/>
  <c r="AO243" i="3"/>
  <c r="AN243" i="3"/>
  <c r="AM243" i="3"/>
  <c r="AS243" i="3" s="1"/>
  <c r="AO242" i="3"/>
  <c r="AN242" i="3"/>
  <c r="AM242" i="3"/>
  <c r="AS242" i="3" s="1"/>
  <c r="AQ241" i="3"/>
  <c r="AP241" i="3"/>
  <c r="AO241" i="3"/>
  <c r="AM241" i="3"/>
  <c r="AS241" i="3" s="1"/>
  <c r="AQ239" i="3"/>
  <c r="AO239" i="3"/>
  <c r="AN239" i="3"/>
  <c r="AM239" i="3"/>
  <c r="AS239" i="3" s="1"/>
  <c r="AQ238" i="3"/>
  <c r="AN238" i="3"/>
  <c r="AM238" i="3"/>
  <c r="AS238" i="3" s="1"/>
  <c r="AQ221" i="3"/>
  <c r="AQ222" i="3" s="1"/>
  <c r="AP221" i="3"/>
  <c r="AP222" i="3" s="1"/>
  <c r="AO221" i="3"/>
  <c r="AO222" i="3" s="1"/>
  <c r="AN221" i="3"/>
  <c r="AN222" i="3" s="1"/>
  <c r="AM221" i="3"/>
  <c r="AS221" i="3" s="1"/>
  <c r="AS222" i="3" s="1"/>
  <c r="AQ219" i="3"/>
  <c r="AP219" i="3"/>
  <c r="AO219" i="3"/>
  <c r="AN219" i="3"/>
  <c r="AM219" i="3"/>
  <c r="AS219" i="3" s="1"/>
  <c r="AP218" i="3"/>
  <c r="AO218" i="3"/>
  <c r="AN218" i="3"/>
  <c r="AM218" i="3"/>
  <c r="AS218" i="3" s="1"/>
  <c r="AO217" i="3"/>
  <c r="AN217" i="3"/>
  <c r="AM217" i="3"/>
  <c r="AS217" i="3" s="1"/>
  <c r="AP216" i="3"/>
  <c r="AO216" i="3"/>
  <c r="AN216" i="3"/>
  <c r="AM216" i="3"/>
  <c r="AS216" i="3" s="1"/>
  <c r="AP215" i="3"/>
  <c r="AO215" i="3"/>
  <c r="AN215" i="3"/>
  <c r="AM215" i="3"/>
  <c r="AS215" i="3" s="1"/>
  <c r="AQ214" i="3"/>
  <c r="AP214" i="3"/>
  <c r="AO214" i="3"/>
  <c r="AN214" i="3"/>
  <c r="AM214" i="3"/>
  <c r="AS214" i="3" s="1"/>
  <c r="AQ213" i="3"/>
  <c r="AP213" i="3"/>
  <c r="AO213" i="3"/>
  <c r="AN213" i="3"/>
  <c r="AM213" i="3"/>
  <c r="AS213" i="3" s="1"/>
  <c r="AP211" i="3"/>
  <c r="AO211" i="3"/>
  <c r="AN211" i="3"/>
  <c r="AM211" i="3"/>
  <c r="AS211" i="3" s="1"/>
  <c r="AQ210" i="3"/>
  <c r="AO210" i="3"/>
  <c r="AN210" i="3"/>
  <c r="AM210" i="3"/>
  <c r="AS210" i="3" s="1"/>
  <c r="AP209" i="3"/>
  <c r="AO209" i="3"/>
  <c r="AN209" i="3"/>
  <c r="AM209" i="3"/>
  <c r="AS209" i="3" s="1"/>
  <c r="AP208" i="3"/>
  <c r="AO208" i="3"/>
  <c r="AN208" i="3"/>
  <c r="AM208" i="3"/>
  <c r="AS208" i="3" s="1"/>
  <c r="AP206" i="3"/>
  <c r="AO206" i="3"/>
  <c r="AN206" i="3"/>
  <c r="AM206" i="3"/>
  <c r="AS206" i="3" s="1"/>
  <c r="AO205" i="3"/>
  <c r="AN205" i="3"/>
  <c r="AM205" i="3"/>
  <c r="AS205" i="3" s="1"/>
  <c r="AQ204" i="3"/>
  <c r="AO204" i="3"/>
  <c r="AN204" i="3"/>
  <c r="AM204" i="3"/>
  <c r="AS204" i="3" s="1"/>
  <c r="AP203" i="3"/>
  <c r="AO203" i="3"/>
  <c r="AN203" i="3"/>
  <c r="AM203" i="3"/>
  <c r="AS203" i="3" s="1"/>
  <c r="AQ201" i="3"/>
  <c r="AQ202" i="3" s="1"/>
  <c r="AP201" i="3"/>
  <c r="AP202" i="3" s="1"/>
  <c r="AO201" i="3"/>
  <c r="AO202" i="3" s="1"/>
  <c r="AN201" i="3"/>
  <c r="AN202" i="3" s="1"/>
  <c r="AM201" i="3"/>
  <c r="AS201" i="3" s="1"/>
  <c r="AS202" i="3" s="1"/>
  <c r="AQ199" i="3"/>
  <c r="AP199" i="3"/>
  <c r="AO199" i="3"/>
  <c r="AN199" i="3"/>
  <c r="AM199" i="3"/>
  <c r="AS199" i="3" s="1"/>
  <c r="AO198" i="3"/>
  <c r="AN198" i="3"/>
  <c r="AM198" i="3"/>
  <c r="AS198" i="3" s="1"/>
  <c r="AN196" i="3"/>
  <c r="AM196" i="3"/>
  <c r="AS196" i="3" s="1"/>
  <c r="AO195" i="3"/>
  <c r="AN195" i="3"/>
  <c r="AM195" i="3"/>
  <c r="AS195" i="3" s="1"/>
  <c r="AO193" i="3"/>
  <c r="AN193" i="3"/>
  <c r="AM193" i="3"/>
  <c r="AS193" i="3" s="1"/>
  <c r="AQ192" i="3"/>
  <c r="AP192" i="3"/>
  <c r="AO192" i="3"/>
  <c r="AN192" i="3"/>
  <c r="AM192" i="3"/>
  <c r="AS192" i="3" s="1"/>
  <c r="AQ191" i="3"/>
  <c r="AO191" i="3"/>
  <c r="AN191" i="3"/>
  <c r="AM191" i="3"/>
  <c r="AS191" i="3" s="1"/>
  <c r="AQ189" i="3"/>
  <c r="AP189" i="3"/>
  <c r="AO189" i="3"/>
  <c r="AN189" i="3"/>
  <c r="AM189" i="3"/>
  <c r="AS189" i="3" s="1"/>
  <c r="AQ188" i="3"/>
  <c r="AP188" i="3"/>
  <c r="AO188" i="3"/>
  <c r="AN188" i="3"/>
  <c r="AM188" i="3"/>
  <c r="AS188" i="3" s="1"/>
  <c r="AQ187" i="3"/>
  <c r="AP187" i="3"/>
  <c r="AO187" i="3"/>
  <c r="AN187" i="3"/>
  <c r="AM187" i="3"/>
  <c r="AS187" i="3" s="1"/>
  <c r="AO186" i="3"/>
  <c r="AN186" i="3"/>
  <c r="AM186" i="3"/>
  <c r="AS186" i="3" s="1"/>
  <c r="AQ185" i="3"/>
  <c r="AO185" i="3"/>
  <c r="AN185" i="3"/>
  <c r="AM185" i="3"/>
  <c r="AS185" i="3" s="1"/>
  <c r="AO184" i="3"/>
  <c r="AN184" i="3"/>
  <c r="AM184" i="3"/>
  <c r="AS184" i="3" s="1"/>
  <c r="AO183" i="3"/>
  <c r="AN183" i="3"/>
  <c r="AM183" i="3"/>
  <c r="AS183" i="3" s="1"/>
  <c r="AQ182" i="3"/>
  <c r="AP182" i="3"/>
  <c r="AO182" i="3"/>
  <c r="AN182" i="3"/>
  <c r="AM182" i="3"/>
  <c r="AS182" i="3" s="1"/>
  <c r="AQ181" i="3"/>
  <c r="AP181" i="3"/>
  <c r="AO181" i="3"/>
  <c r="AN181" i="3"/>
  <c r="AM181" i="3"/>
  <c r="AS181" i="3" s="1"/>
  <c r="AP180" i="3"/>
  <c r="AN180" i="3"/>
  <c r="AM180" i="3"/>
  <c r="AS180" i="3" s="1"/>
  <c r="AQ179" i="3"/>
  <c r="AP179" i="3"/>
  <c r="AO179" i="3"/>
  <c r="AN179" i="3"/>
  <c r="AM179" i="3"/>
  <c r="AS179" i="3" s="1"/>
  <c r="AO178" i="3"/>
  <c r="AN178" i="3"/>
  <c r="AM178" i="3"/>
  <c r="AS178" i="3" s="1"/>
  <c r="AQ152" i="3"/>
  <c r="AQ153" i="3" s="1"/>
  <c r="AP152" i="3"/>
  <c r="AP153" i="3" s="1"/>
  <c r="AO152" i="3"/>
  <c r="AO153" i="3" s="1"/>
  <c r="AN152" i="3"/>
  <c r="AN153" i="3" s="1"/>
  <c r="AM152" i="3"/>
  <c r="AS152" i="3" s="1"/>
  <c r="AS153" i="3" s="1"/>
  <c r="AQ150" i="3"/>
  <c r="AO150" i="3"/>
  <c r="AN150" i="3"/>
  <c r="AM150" i="3"/>
  <c r="AS150" i="3" s="1"/>
  <c r="AP149" i="3"/>
  <c r="AO149" i="3"/>
  <c r="AN149" i="3"/>
  <c r="AM149" i="3"/>
  <c r="AS149" i="3" s="1"/>
  <c r="AM107" i="3"/>
  <c r="AS107" i="3" s="1"/>
  <c r="AQ105" i="3"/>
  <c r="AQ106" i="3" s="1"/>
  <c r="AO105" i="3"/>
  <c r="AO106" i="3" s="1"/>
  <c r="AN105" i="3"/>
  <c r="AN106" i="3" s="1"/>
  <c r="AM105" i="3"/>
  <c r="AS105" i="3" s="1"/>
  <c r="AS106" i="3" s="1"/>
  <c r="AQ103" i="3"/>
  <c r="AP103" i="3"/>
  <c r="AO103" i="3"/>
  <c r="AN103" i="3"/>
  <c r="AM103" i="3"/>
  <c r="AS103" i="3" s="1"/>
  <c r="AO102" i="3"/>
  <c r="AN102" i="3"/>
  <c r="AM102" i="3"/>
  <c r="AS102" i="3" s="1"/>
  <c r="AP101" i="3"/>
  <c r="AO101" i="3"/>
  <c r="AN101" i="3"/>
  <c r="AM101" i="3"/>
  <c r="AS101" i="3" s="1"/>
  <c r="AO100" i="3"/>
  <c r="AN100" i="3"/>
  <c r="AM100" i="3"/>
  <c r="AS100" i="3" s="1"/>
  <c r="AO98" i="3"/>
  <c r="AN98" i="3"/>
  <c r="AM98" i="3"/>
  <c r="AS98" i="3" s="1"/>
  <c r="AQ97" i="3"/>
  <c r="AP97" i="3"/>
  <c r="AO97" i="3"/>
  <c r="AN97" i="3"/>
  <c r="AM97" i="3"/>
  <c r="AS97" i="3" s="1"/>
  <c r="AO95" i="3"/>
  <c r="AM95" i="3"/>
  <c r="AS95" i="3" s="1"/>
  <c r="AO94" i="3"/>
  <c r="AM94" i="3"/>
  <c r="AS94" i="3" s="1"/>
  <c r="AO93" i="3"/>
  <c r="AM93" i="3"/>
  <c r="AS93" i="3" s="1"/>
  <c r="AM92" i="3"/>
  <c r="AS92" i="3" s="1"/>
  <c r="AT92" i="3" s="1"/>
  <c r="AN91" i="3"/>
  <c r="AM91" i="3"/>
  <c r="AS91" i="3" s="1"/>
  <c r="AP90" i="3"/>
  <c r="AO90" i="3"/>
  <c r="AN90" i="3"/>
  <c r="AM90" i="3"/>
  <c r="AS90" i="3" s="1"/>
  <c r="AO89" i="3"/>
  <c r="AM89" i="3"/>
  <c r="AS89" i="3" s="1"/>
  <c r="AO87" i="3"/>
  <c r="AM87" i="3"/>
  <c r="AS87" i="3" s="1"/>
  <c r="AP86" i="3"/>
  <c r="AO86" i="3"/>
  <c r="AN86" i="3"/>
  <c r="AM86" i="3"/>
  <c r="AS86" i="3" s="1"/>
  <c r="AQ85" i="3"/>
  <c r="AP85" i="3"/>
  <c r="AO85" i="3"/>
  <c r="AN85" i="3"/>
  <c r="AM85" i="3"/>
  <c r="AS85" i="3" s="1"/>
  <c r="AO83" i="3"/>
  <c r="AN83" i="3"/>
  <c r="AM83" i="3"/>
  <c r="AP84" i="3"/>
  <c r="AO84" i="3"/>
  <c r="AN84" i="3"/>
  <c r="AM84" i="3"/>
  <c r="AS84" i="3" s="1"/>
  <c r="AQ81" i="3"/>
  <c r="AQ82" i="3" s="1"/>
  <c r="AP81" i="3"/>
  <c r="AP82" i="3" s="1"/>
  <c r="AO81" i="3"/>
  <c r="AO82" i="3" s="1"/>
  <c r="AN81" i="3"/>
  <c r="AM81" i="3"/>
  <c r="AS81" i="3" s="1"/>
  <c r="AS82" i="3" s="1"/>
  <c r="AP79" i="3"/>
  <c r="AP80" i="3" s="1"/>
  <c r="AO79" i="3"/>
  <c r="AO80" i="3" s="1"/>
  <c r="AN79" i="3"/>
  <c r="AN80" i="3" s="1"/>
  <c r="AM79" i="3"/>
  <c r="AS79" i="3" s="1"/>
  <c r="AS80" i="3" s="1"/>
  <c r="AQ77" i="3"/>
  <c r="AQ78" i="3" s="1"/>
  <c r="AP77" i="3"/>
  <c r="AP78" i="3" s="1"/>
  <c r="AO77" i="3"/>
  <c r="AO78" i="3" s="1"/>
  <c r="AN77" i="3"/>
  <c r="AN78" i="3" s="1"/>
  <c r="AM77" i="3"/>
  <c r="AS77" i="3" s="1"/>
  <c r="AS78" i="3" s="1"/>
  <c r="AP75" i="3"/>
  <c r="AO75" i="3"/>
  <c r="AN75" i="3"/>
  <c r="AM75" i="3"/>
  <c r="AS75" i="3" s="1"/>
  <c r="AQ74" i="3"/>
  <c r="AP74" i="3"/>
  <c r="AO74" i="3"/>
  <c r="AN74" i="3"/>
  <c r="AM74" i="3"/>
  <c r="AS74" i="3" s="1"/>
  <c r="AQ73" i="3"/>
  <c r="AP73" i="3"/>
  <c r="AO73" i="3"/>
  <c r="AN73" i="3"/>
  <c r="AM73" i="3"/>
  <c r="AS73" i="3" s="1"/>
  <c r="AP72" i="3"/>
  <c r="AO72" i="3"/>
  <c r="AN72" i="3"/>
  <c r="AM72" i="3"/>
  <c r="AP60" i="3"/>
  <c r="AO60" i="3"/>
  <c r="AM60" i="3"/>
  <c r="AS60" i="3" s="1"/>
  <c r="AQ59" i="3"/>
  <c r="AP59" i="3"/>
  <c r="AO59" i="3"/>
  <c r="AN59" i="3"/>
  <c r="AM59" i="3"/>
  <c r="AS59" i="3" s="1"/>
  <c r="AO57" i="3"/>
  <c r="AN57" i="3"/>
  <c r="AM57" i="3"/>
  <c r="AS57" i="3" s="1"/>
  <c r="AQ56" i="3"/>
  <c r="AP56" i="3"/>
  <c r="AO56" i="3"/>
  <c r="AN56" i="3"/>
  <c r="AM56" i="3"/>
  <c r="AS56" i="3" s="1"/>
  <c r="AQ55" i="3"/>
  <c r="AP55" i="3"/>
  <c r="AO55" i="3"/>
  <c r="AN55" i="3"/>
  <c r="AM55" i="3"/>
  <c r="AS55" i="3" s="1"/>
  <c r="AM53" i="3"/>
  <c r="AS53" i="3" s="1"/>
  <c r="AT53" i="3" s="1"/>
  <c r="AO52" i="3"/>
  <c r="AN52" i="3"/>
  <c r="AM52" i="3"/>
  <c r="AS52" i="3" s="1"/>
  <c r="AO51" i="3"/>
  <c r="AN51" i="3"/>
  <c r="AM51" i="3"/>
  <c r="AS51" i="3" s="1"/>
  <c r="AQ49" i="3"/>
  <c r="AP49" i="3"/>
  <c r="AO49" i="3"/>
  <c r="AN49" i="3"/>
  <c r="AM49" i="3"/>
  <c r="AS49" i="3" s="1"/>
  <c r="AQ48" i="3"/>
  <c r="AP48" i="3"/>
  <c r="AO48" i="3"/>
  <c r="AN48" i="3"/>
  <c r="AM48" i="3"/>
  <c r="AS48" i="3" s="1"/>
  <c r="AM46" i="3"/>
  <c r="AS46" i="3" s="1"/>
  <c r="AT46" i="3" s="1"/>
  <c r="AQ45" i="3"/>
  <c r="AP45" i="3"/>
  <c r="AO45" i="3"/>
  <c r="AN45" i="3"/>
  <c r="AM45" i="3"/>
  <c r="AS45" i="3" s="1"/>
  <c r="AQ44" i="3"/>
  <c r="AP44" i="3"/>
  <c r="AO44" i="3"/>
  <c r="AN44" i="3"/>
  <c r="AQ42" i="3"/>
  <c r="AP42" i="3"/>
  <c r="AO42" i="3"/>
  <c r="AN42" i="3"/>
  <c r="AQ41" i="3"/>
  <c r="AP41" i="3"/>
  <c r="AO41" i="3"/>
  <c r="AN41" i="3"/>
  <c r="AQ40" i="3"/>
  <c r="AP40" i="3"/>
  <c r="AO40" i="3"/>
  <c r="AN40" i="3"/>
  <c r="AM40" i="3"/>
  <c r="AS40" i="3" s="1"/>
  <c r="AN39" i="3"/>
  <c r="AM39" i="3"/>
  <c r="AS39" i="3" s="1"/>
  <c r="AQ38" i="3"/>
  <c r="AP38" i="3"/>
  <c r="AO38" i="3"/>
  <c r="AN38" i="3"/>
  <c r="AM38" i="3"/>
  <c r="AS38" i="3" s="1"/>
  <c r="AQ36" i="3"/>
  <c r="AQ37" i="3" s="1"/>
  <c r="AP36" i="3"/>
  <c r="AP37" i="3" s="1"/>
  <c r="AO36" i="3"/>
  <c r="AO37" i="3" s="1"/>
  <c r="AN36" i="3"/>
  <c r="AN37" i="3" s="1"/>
  <c r="AO34" i="3"/>
  <c r="AN34" i="3"/>
  <c r="AR34" i="3" s="1"/>
  <c r="AQ33" i="3"/>
  <c r="AP33" i="3"/>
  <c r="AO33" i="3"/>
  <c r="AN33" i="3"/>
  <c r="AM33" i="3"/>
  <c r="AS33" i="3" s="1"/>
  <c r="AO32" i="3"/>
  <c r="AN32" i="3"/>
  <c r="AP31" i="3"/>
  <c r="AO31" i="3"/>
  <c r="AN31" i="3"/>
  <c r="AM31" i="3"/>
  <c r="AS31" i="3" s="1"/>
  <c r="AT31" i="3" s="1"/>
  <c r="AQ29" i="3"/>
  <c r="AP29" i="3"/>
  <c r="AO29" i="3"/>
  <c r="AN29" i="3"/>
  <c r="AM28" i="3"/>
  <c r="AS28" i="3" s="1"/>
  <c r="AT28" i="3" s="1"/>
  <c r="AJ246" i="3"/>
  <c r="AI246" i="3"/>
  <c r="AJ245" i="3"/>
  <c r="AJ243" i="3"/>
  <c r="AI243" i="3"/>
  <c r="AJ242" i="3"/>
  <c r="AI242" i="3"/>
  <c r="AJ241" i="3"/>
  <c r="AI241" i="3"/>
  <c r="AJ239" i="3"/>
  <c r="AI239" i="3"/>
  <c r="AJ238" i="3"/>
  <c r="AJ219" i="3"/>
  <c r="AI219" i="3"/>
  <c r="AJ218" i="3"/>
  <c r="AI218" i="3"/>
  <c r="AJ217" i="3"/>
  <c r="AI217" i="3"/>
  <c r="AJ216" i="3"/>
  <c r="AJ215" i="3"/>
  <c r="AI215" i="3"/>
  <c r="AJ214" i="3"/>
  <c r="AI214" i="3"/>
  <c r="AJ213" i="3"/>
  <c r="AJ221" i="3"/>
  <c r="AJ222" i="3" s="1"/>
  <c r="AI221" i="3"/>
  <c r="AI222" i="3" s="1"/>
  <c r="AJ211" i="3"/>
  <c r="AI211" i="3"/>
  <c r="AJ210" i="3"/>
  <c r="AI210" i="3"/>
  <c r="AJ209" i="3"/>
  <c r="AJ208" i="3"/>
  <c r="AI208" i="3"/>
  <c r="AJ206" i="3"/>
  <c r="AI206" i="3"/>
  <c r="AJ205" i="3"/>
  <c r="AI205" i="3"/>
  <c r="AJ204" i="3"/>
  <c r="AI204" i="3"/>
  <c r="AJ203" i="3"/>
  <c r="AJ201" i="3"/>
  <c r="AJ202" i="3" s="1"/>
  <c r="AI201" i="3"/>
  <c r="AI202" i="3" s="1"/>
  <c r="AJ199" i="3"/>
  <c r="AJ198" i="3"/>
  <c r="AJ189" i="3"/>
  <c r="AI189" i="3"/>
  <c r="AJ188" i="3"/>
  <c r="AI188" i="3"/>
  <c r="AJ187" i="3"/>
  <c r="AI187" i="3"/>
  <c r="AJ186" i="3"/>
  <c r="AJ185" i="3"/>
  <c r="AJ184" i="3"/>
  <c r="AI184" i="3"/>
  <c r="AJ183" i="3"/>
  <c r="AI183" i="3"/>
  <c r="AJ182" i="3"/>
  <c r="AJ181" i="3"/>
  <c r="AI181" i="3"/>
  <c r="AJ180" i="3"/>
  <c r="AJ179" i="3"/>
  <c r="AI179" i="3"/>
  <c r="AJ178" i="3"/>
  <c r="AJ196" i="3"/>
  <c r="AI196" i="3"/>
  <c r="AJ195" i="3"/>
  <c r="AI195" i="3"/>
  <c r="AJ193" i="3"/>
  <c r="AI193" i="3"/>
  <c r="AJ192" i="3"/>
  <c r="AI192" i="3"/>
  <c r="AJ191" i="3"/>
  <c r="AJ152" i="3"/>
  <c r="AJ153" i="3" s="1"/>
  <c r="AI152" i="3"/>
  <c r="AI153" i="3" s="1"/>
  <c r="AJ150" i="3"/>
  <c r="AI150" i="3"/>
  <c r="AJ149" i="3"/>
  <c r="AI149" i="3"/>
  <c r="AJ107" i="3"/>
  <c r="AJ105" i="3"/>
  <c r="AJ106" i="3" s="1"/>
  <c r="AJ103" i="3"/>
  <c r="AI103" i="3"/>
  <c r="AJ102" i="3"/>
  <c r="AJ101" i="3"/>
  <c r="AI101" i="3"/>
  <c r="AJ100" i="3"/>
  <c r="AI100" i="3"/>
  <c r="AJ98" i="3"/>
  <c r="AI98" i="3"/>
  <c r="AJ97" i="3"/>
  <c r="AJ95" i="3"/>
  <c r="AJ94" i="3"/>
  <c r="AJ93" i="3"/>
  <c r="AI93" i="3"/>
  <c r="AJ92" i="3"/>
  <c r="AK92" i="3" s="1"/>
  <c r="AJ91" i="3"/>
  <c r="AI91" i="3"/>
  <c r="AJ90" i="3"/>
  <c r="AI90" i="3"/>
  <c r="AJ89" i="3"/>
  <c r="AI89" i="3"/>
  <c r="AJ87" i="3"/>
  <c r="AJ86" i="3"/>
  <c r="AJ85" i="3"/>
  <c r="AJ84" i="3"/>
  <c r="AI84" i="3"/>
  <c r="AJ83" i="3"/>
  <c r="AJ81" i="3"/>
  <c r="AJ82" i="3" s="1"/>
  <c r="AI81" i="3"/>
  <c r="AI82" i="3" s="1"/>
  <c r="AJ79" i="3"/>
  <c r="AJ80" i="3" s="1"/>
  <c r="AI79" i="3"/>
  <c r="AI80" i="3" s="1"/>
  <c r="AJ77" i="3"/>
  <c r="AJ78" i="3" s="1"/>
  <c r="AI77" i="3"/>
  <c r="AI78" i="3" s="1"/>
  <c r="AJ75" i="3"/>
  <c r="AJ74" i="3"/>
  <c r="AJ73" i="3"/>
  <c r="AJ72" i="3"/>
  <c r="AI72" i="3"/>
  <c r="AJ60" i="3"/>
  <c r="AJ59" i="3"/>
  <c r="AJ57" i="3"/>
  <c r="AI57" i="3"/>
  <c r="AJ56" i="3"/>
  <c r="AI56" i="3"/>
  <c r="AJ55" i="3"/>
  <c r="AJ53" i="3"/>
  <c r="AK53" i="3" s="1"/>
  <c r="AJ52" i="3"/>
  <c r="AJ51" i="3"/>
  <c r="AI51" i="3"/>
  <c r="AJ49" i="3"/>
  <c r="AJ48" i="3"/>
  <c r="AJ46" i="3"/>
  <c r="AK46" i="3" s="1"/>
  <c r="AJ45" i="3"/>
  <c r="AI45" i="3"/>
  <c r="AJ44" i="3"/>
  <c r="AJ42" i="3"/>
  <c r="AJ41" i="3"/>
  <c r="AJ40" i="3"/>
  <c r="AJ39" i="3"/>
  <c r="AJ38" i="3"/>
  <c r="AJ36" i="3"/>
  <c r="AJ37" i="3" s="1"/>
  <c r="AI36" i="3"/>
  <c r="AI37" i="3" s="1"/>
  <c r="AJ34" i="3"/>
  <c r="AI34" i="3"/>
  <c r="AJ33" i="3"/>
  <c r="AJ32" i="3"/>
  <c r="AJ31" i="3"/>
  <c r="AJ30" i="3"/>
  <c r="AK30" i="3" s="1"/>
  <c r="AJ29" i="3"/>
  <c r="AJ28" i="3"/>
  <c r="AK28" i="3" s="1"/>
  <c r="AA246" i="3"/>
  <c r="Z246" i="3"/>
  <c r="AA245" i="3"/>
  <c r="AA243" i="3"/>
  <c r="Z243" i="3"/>
  <c r="AA242" i="3"/>
  <c r="AA241" i="3"/>
  <c r="Z241" i="3"/>
  <c r="AA239" i="3"/>
  <c r="Z239" i="3"/>
  <c r="AA238" i="3"/>
  <c r="AA221" i="3"/>
  <c r="AA222" i="3" s="1"/>
  <c r="Z221" i="3"/>
  <c r="Z222" i="3" s="1"/>
  <c r="AA219" i="3"/>
  <c r="Z219" i="3"/>
  <c r="AA218" i="3"/>
  <c r="AA217" i="3"/>
  <c r="Z217" i="3"/>
  <c r="AA216" i="3"/>
  <c r="AA215" i="3"/>
  <c r="Z215" i="3"/>
  <c r="AA214" i="3"/>
  <c r="Z214" i="3"/>
  <c r="AA213" i="3"/>
  <c r="AA211" i="3"/>
  <c r="Z211" i="3"/>
  <c r="AA210" i="3"/>
  <c r="Z210" i="3"/>
  <c r="AA209" i="3"/>
  <c r="AA208" i="3"/>
  <c r="Z208" i="3"/>
  <c r="AA206" i="3"/>
  <c r="AA205" i="3"/>
  <c r="Z205" i="3"/>
  <c r="AA204" i="3"/>
  <c r="Z204" i="3"/>
  <c r="AA203" i="3"/>
  <c r="AA201" i="3"/>
  <c r="AA202" i="3" s="1"/>
  <c r="Z201" i="3"/>
  <c r="Z202" i="3" s="1"/>
  <c r="AA199" i="3"/>
  <c r="AA198" i="3"/>
  <c r="AA196" i="3"/>
  <c r="Z196" i="3"/>
  <c r="AA195" i="3"/>
  <c r="AA193" i="3"/>
  <c r="AA192" i="3"/>
  <c r="Z192" i="3"/>
  <c r="AA191" i="3"/>
  <c r="AA189" i="3"/>
  <c r="Z189" i="3"/>
  <c r="AA188" i="3"/>
  <c r="Z188" i="3"/>
  <c r="AA187" i="3"/>
  <c r="AA186" i="3"/>
  <c r="Z186" i="3"/>
  <c r="AA185" i="3"/>
  <c r="AA184" i="3"/>
  <c r="AA183" i="3"/>
  <c r="AA182" i="3"/>
  <c r="AA181" i="3"/>
  <c r="Z181" i="3"/>
  <c r="AA180" i="3"/>
  <c r="AA179" i="3"/>
  <c r="AA178" i="3"/>
  <c r="AA152" i="3"/>
  <c r="AA153" i="3" s="1"/>
  <c r="Z152" i="3"/>
  <c r="AA150" i="3"/>
  <c r="Z150" i="3"/>
  <c r="AA149" i="3"/>
  <c r="Z149" i="3"/>
  <c r="AA107" i="3"/>
  <c r="AA105" i="3"/>
  <c r="AA106" i="3" s="1"/>
  <c r="AA103" i="3"/>
  <c r="Z103" i="3"/>
  <c r="AA102" i="3"/>
  <c r="AA101" i="3"/>
  <c r="AA100" i="3"/>
  <c r="AA98" i="3"/>
  <c r="AA97" i="3"/>
  <c r="AA95" i="3"/>
  <c r="AA94" i="3"/>
  <c r="AA93" i="3"/>
  <c r="Z93" i="3"/>
  <c r="AA92" i="3"/>
  <c r="AB92" i="3" s="1"/>
  <c r="AA91" i="3"/>
  <c r="AA90" i="3"/>
  <c r="AA89" i="3"/>
  <c r="AA87" i="3"/>
  <c r="AA86" i="3"/>
  <c r="AA85" i="3"/>
  <c r="AA84" i="3"/>
  <c r="Z84" i="3"/>
  <c r="AA83" i="3"/>
  <c r="AA81" i="3"/>
  <c r="AA82" i="3" s="1"/>
  <c r="AA79" i="3"/>
  <c r="AA80" i="3" s="1"/>
  <c r="AA77" i="3"/>
  <c r="AA75" i="3"/>
  <c r="AA74" i="3"/>
  <c r="AA73" i="3"/>
  <c r="AA72" i="3"/>
  <c r="Z72" i="3"/>
  <c r="AA60" i="3"/>
  <c r="AA59" i="3"/>
  <c r="AA57" i="3"/>
  <c r="AA56" i="3"/>
  <c r="AA55" i="3"/>
  <c r="AA53" i="3"/>
  <c r="AB53" i="3" s="1"/>
  <c r="AA52" i="3"/>
  <c r="AA51" i="3"/>
  <c r="Z51" i="3"/>
  <c r="AA49" i="3"/>
  <c r="AA48" i="3"/>
  <c r="AA46" i="3"/>
  <c r="AB46" i="3" s="1"/>
  <c r="AA45" i="3"/>
  <c r="Z44" i="3"/>
  <c r="AA40" i="3"/>
  <c r="AA38" i="3"/>
  <c r="AA36" i="3"/>
  <c r="Z36" i="3"/>
  <c r="Z37" i="3" s="1"/>
  <c r="AA34" i="3"/>
  <c r="AA29" i="3"/>
  <c r="Z29" i="3"/>
  <c r="AA28" i="3"/>
  <c r="AB28" i="3" s="1"/>
  <c r="S245" i="3"/>
  <c r="S218" i="3"/>
  <c r="S205" i="3"/>
  <c r="S198" i="3"/>
  <c r="S195" i="3"/>
  <c r="S102" i="3"/>
  <c r="J246" i="3"/>
  <c r="I246" i="3"/>
  <c r="J243" i="3"/>
  <c r="I243" i="3"/>
  <c r="J242" i="3"/>
  <c r="J241" i="3"/>
  <c r="J239" i="3"/>
  <c r="I239" i="3"/>
  <c r="J238" i="3"/>
  <c r="I238" i="3"/>
  <c r="J221" i="3"/>
  <c r="J219" i="3"/>
  <c r="I219" i="3"/>
  <c r="J217" i="3"/>
  <c r="I217" i="3"/>
  <c r="J216" i="3"/>
  <c r="J215" i="3"/>
  <c r="J214" i="3"/>
  <c r="I214" i="3"/>
  <c r="I213" i="3"/>
  <c r="J211" i="3"/>
  <c r="J210" i="3"/>
  <c r="I210" i="3"/>
  <c r="J208" i="3"/>
  <c r="I208" i="3"/>
  <c r="J206" i="3"/>
  <c r="J205" i="3"/>
  <c r="J204" i="3"/>
  <c r="I204" i="3"/>
  <c r="I203" i="3"/>
  <c r="J201" i="3"/>
  <c r="J202" i="3" s="1"/>
  <c r="J196" i="3"/>
  <c r="I196" i="3"/>
  <c r="J195" i="3"/>
  <c r="J193" i="3"/>
  <c r="J192" i="3"/>
  <c r="I192" i="3"/>
  <c r="J189" i="3"/>
  <c r="J188" i="3"/>
  <c r="I188" i="3"/>
  <c r="J186" i="3"/>
  <c r="I186" i="3"/>
  <c r="J185" i="3"/>
  <c r="J184" i="3"/>
  <c r="J183" i="3"/>
  <c r="I183" i="3"/>
  <c r="J181" i="3"/>
  <c r="J180" i="3"/>
  <c r="J178" i="3"/>
  <c r="J152" i="3"/>
  <c r="J153" i="3" s="1"/>
  <c r="I152" i="3"/>
  <c r="J150" i="3"/>
  <c r="I150" i="3"/>
  <c r="J149" i="3"/>
  <c r="I149" i="3"/>
  <c r="J103" i="3"/>
  <c r="J101" i="3"/>
  <c r="J100" i="3"/>
  <c r="J98" i="3"/>
  <c r="J93" i="3"/>
  <c r="J91" i="3"/>
  <c r="J90" i="3"/>
  <c r="J89" i="3"/>
  <c r="J84" i="3"/>
  <c r="J81" i="3"/>
  <c r="J82" i="3" s="1"/>
  <c r="J79" i="3"/>
  <c r="J80" i="3" s="1"/>
  <c r="J77" i="3"/>
  <c r="J72" i="3"/>
  <c r="J57" i="3"/>
  <c r="J56" i="3"/>
  <c r="J51" i="3"/>
  <c r="J46" i="3"/>
  <c r="J45" i="3"/>
  <c r="J36" i="3"/>
  <c r="J34" i="3"/>
  <c r="I28" i="3"/>
  <c r="AH276" i="3"/>
  <c r="AG276" i="3"/>
  <c r="AF276" i="3"/>
  <c r="AE276" i="3"/>
  <c r="AD276" i="3"/>
  <c r="Y276" i="3"/>
  <c r="X276" i="3"/>
  <c r="W276" i="3"/>
  <c r="V276" i="3"/>
  <c r="U276" i="3"/>
  <c r="AH247" i="3"/>
  <c r="AG247" i="3"/>
  <c r="AF247" i="3"/>
  <c r="AE247" i="3"/>
  <c r="AD247" i="3"/>
  <c r="Y247" i="3"/>
  <c r="X247" i="3"/>
  <c r="W247" i="3"/>
  <c r="V247" i="3"/>
  <c r="U247" i="3"/>
  <c r="AH244" i="3"/>
  <c r="AG244" i="3"/>
  <c r="AF244" i="3"/>
  <c r="AE244" i="3"/>
  <c r="AD244" i="3"/>
  <c r="Y244" i="3"/>
  <c r="X244" i="3"/>
  <c r="W244" i="3"/>
  <c r="V244" i="3"/>
  <c r="U244" i="3"/>
  <c r="AH240" i="3"/>
  <c r="AF240" i="3"/>
  <c r="AE240" i="3"/>
  <c r="AD240" i="3"/>
  <c r="Y240" i="3"/>
  <c r="W240" i="3"/>
  <c r="V240" i="3"/>
  <c r="U240" i="3"/>
  <c r="AH237" i="3"/>
  <c r="AG237" i="3"/>
  <c r="AF237" i="3"/>
  <c r="AE237" i="3"/>
  <c r="AD237" i="3"/>
  <c r="Y237" i="3"/>
  <c r="X237" i="3"/>
  <c r="W237" i="3"/>
  <c r="V237" i="3"/>
  <c r="U237" i="3"/>
  <c r="AH222" i="3"/>
  <c r="AG222" i="3"/>
  <c r="AF222" i="3"/>
  <c r="AE222" i="3"/>
  <c r="AD222" i="3"/>
  <c r="Y222" i="3"/>
  <c r="X222" i="3"/>
  <c r="W222" i="3"/>
  <c r="V222" i="3"/>
  <c r="U222" i="3"/>
  <c r="AH220" i="3"/>
  <c r="AG220" i="3"/>
  <c r="AF220" i="3"/>
  <c r="AE220" i="3"/>
  <c r="AD220" i="3"/>
  <c r="Y220" i="3"/>
  <c r="X220" i="3"/>
  <c r="W220" i="3"/>
  <c r="V220" i="3"/>
  <c r="U220" i="3"/>
  <c r="Y212" i="3"/>
  <c r="X212" i="3"/>
  <c r="W212" i="3"/>
  <c r="V212" i="3"/>
  <c r="U212" i="3"/>
  <c r="AH212" i="3"/>
  <c r="AG212" i="3"/>
  <c r="AF212" i="3"/>
  <c r="AE212" i="3"/>
  <c r="AD212" i="3"/>
  <c r="AH207" i="3"/>
  <c r="AG207" i="3"/>
  <c r="AF207" i="3"/>
  <c r="AE207" i="3"/>
  <c r="AD207" i="3"/>
  <c r="Y207" i="3"/>
  <c r="X207" i="3"/>
  <c r="W207" i="3"/>
  <c r="V207" i="3"/>
  <c r="U207" i="3"/>
  <c r="AH202" i="3"/>
  <c r="AG202" i="3"/>
  <c r="AF202" i="3"/>
  <c r="AE202" i="3"/>
  <c r="AD202" i="3"/>
  <c r="Y202" i="3"/>
  <c r="X202" i="3"/>
  <c r="W202" i="3"/>
  <c r="V202" i="3"/>
  <c r="U202" i="3"/>
  <c r="AH200" i="3"/>
  <c r="AG200" i="3"/>
  <c r="AF200" i="3"/>
  <c r="AE200" i="3"/>
  <c r="AD200" i="3"/>
  <c r="Y200" i="3"/>
  <c r="X200" i="3"/>
  <c r="W200" i="3"/>
  <c r="V200" i="3"/>
  <c r="U200" i="3"/>
  <c r="AF197" i="3"/>
  <c r="AE197" i="3"/>
  <c r="AD197" i="3"/>
  <c r="W197" i="3"/>
  <c r="V197" i="3"/>
  <c r="U197" i="3"/>
  <c r="AH194" i="3"/>
  <c r="AG194" i="3"/>
  <c r="AF194" i="3"/>
  <c r="AE194" i="3"/>
  <c r="AD194" i="3"/>
  <c r="Y194" i="3"/>
  <c r="X194" i="3"/>
  <c r="W194" i="3"/>
  <c r="V194" i="3"/>
  <c r="U194" i="3"/>
  <c r="AH190" i="3"/>
  <c r="AG190" i="3"/>
  <c r="AF190" i="3"/>
  <c r="AE190" i="3"/>
  <c r="AD190" i="3"/>
  <c r="Y190" i="3"/>
  <c r="X190" i="3"/>
  <c r="W190" i="3"/>
  <c r="V190" i="3"/>
  <c r="U190" i="3"/>
  <c r="AH177" i="3"/>
  <c r="AG177" i="3"/>
  <c r="AF177" i="3"/>
  <c r="AE177" i="3"/>
  <c r="AD177" i="3"/>
  <c r="Y177" i="3"/>
  <c r="X177" i="3"/>
  <c r="W177" i="3"/>
  <c r="V177" i="3"/>
  <c r="U177" i="3"/>
  <c r="AH153" i="3"/>
  <c r="AG153" i="3"/>
  <c r="AF153" i="3"/>
  <c r="AE153" i="3"/>
  <c r="AD153" i="3"/>
  <c r="Y153" i="3"/>
  <c r="X153" i="3"/>
  <c r="W153" i="3"/>
  <c r="V153" i="3"/>
  <c r="U153" i="3"/>
  <c r="AD108" i="3"/>
  <c r="U108" i="3"/>
  <c r="AH106" i="3"/>
  <c r="AF106" i="3"/>
  <c r="AE106" i="3"/>
  <c r="AD106" i="3"/>
  <c r="Y106" i="3"/>
  <c r="W106" i="3"/>
  <c r="V106" i="3"/>
  <c r="U106" i="3"/>
  <c r="AH104" i="3"/>
  <c r="AG104" i="3"/>
  <c r="AF104" i="3"/>
  <c r="AE104" i="3"/>
  <c r="AD104" i="3"/>
  <c r="Y104" i="3"/>
  <c r="X104" i="3"/>
  <c r="W104" i="3"/>
  <c r="V104" i="3"/>
  <c r="U104" i="3"/>
  <c r="AH99" i="3"/>
  <c r="AG99" i="3"/>
  <c r="AF99" i="3"/>
  <c r="AE99" i="3"/>
  <c r="AD99" i="3"/>
  <c r="Y99" i="3"/>
  <c r="X99" i="3"/>
  <c r="W99" i="3"/>
  <c r="V99" i="3"/>
  <c r="U99" i="3"/>
  <c r="AG96" i="3"/>
  <c r="AF96" i="3"/>
  <c r="AE96" i="3"/>
  <c r="AD96" i="3"/>
  <c r="X96" i="3"/>
  <c r="W96" i="3"/>
  <c r="V96" i="3"/>
  <c r="U96" i="3"/>
  <c r="AH88" i="3"/>
  <c r="AG88" i="3"/>
  <c r="AF88" i="3"/>
  <c r="AE88" i="3"/>
  <c r="AD88" i="3"/>
  <c r="Y88" i="3"/>
  <c r="X88" i="3"/>
  <c r="W88" i="3"/>
  <c r="V88" i="3"/>
  <c r="U88" i="3"/>
  <c r="AH82" i="3"/>
  <c r="AG82" i="3"/>
  <c r="AF82" i="3"/>
  <c r="AE82" i="3"/>
  <c r="AD82" i="3"/>
  <c r="Y82" i="3"/>
  <c r="X82" i="3"/>
  <c r="W82" i="3"/>
  <c r="V82" i="3"/>
  <c r="U82" i="3"/>
  <c r="AG80" i="3"/>
  <c r="AF80" i="3"/>
  <c r="AE80" i="3"/>
  <c r="AD80" i="3"/>
  <c r="X80" i="3"/>
  <c r="W80" i="3"/>
  <c r="V80" i="3"/>
  <c r="U80" i="3"/>
  <c r="AH78" i="3"/>
  <c r="AG78" i="3"/>
  <c r="AF78" i="3"/>
  <c r="AE78" i="3"/>
  <c r="AD78" i="3"/>
  <c r="Y78" i="3"/>
  <c r="X78" i="3"/>
  <c r="W78" i="3"/>
  <c r="V78" i="3"/>
  <c r="U78" i="3"/>
  <c r="AH76" i="3"/>
  <c r="AG76" i="3"/>
  <c r="AF76" i="3"/>
  <c r="AE76" i="3"/>
  <c r="AD76" i="3"/>
  <c r="Y76" i="3"/>
  <c r="X76" i="3"/>
  <c r="W76" i="3"/>
  <c r="V76" i="3"/>
  <c r="U76" i="3"/>
  <c r="AH61" i="3"/>
  <c r="AG61" i="3"/>
  <c r="AF61" i="3"/>
  <c r="AE61" i="3"/>
  <c r="AD61" i="3"/>
  <c r="Y61" i="3"/>
  <c r="X61" i="3"/>
  <c r="W61" i="3"/>
  <c r="V61" i="3"/>
  <c r="U61" i="3"/>
  <c r="AH58" i="3"/>
  <c r="AG58" i="3"/>
  <c r="AF58" i="3"/>
  <c r="AE58" i="3"/>
  <c r="AD58" i="3"/>
  <c r="Y58" i="3"/>
  <c r="X58" i="3"/>
  <c r="W58" i="3"/>
  <c r="V58" i="3"/>
  <c r="U58" i="3"/>
  <c r="AF54" i="3"/>
  <c r="AE54" i="3"/>
  <c r="AD54" i="3"/>
  <c r="W54" i="3"/>
  <c r="V54" i="3"/>
  <c r="U54" i="3"/>
  <c r="AH50" i="3"/>
  <c r="AG50" i="3"/>
  <c r="AF50" i="3"/>
  <c r="AE50" i="3"/>
  <c r="AD50" i="3"/>
  <c r="Y50" i="3"/>
  <c r="X50" i="3"/>
  <c r="W50" i="3"/>
  <c r="V50" i="3"/>
  <c r="U50" i="3"/>
  <c r="AH47" i="3"/>
  <c r="AG47" i="3"/>
  <c r="AF47" i="3"/>
  <c r="AE47" i="3"/>
  <c r="AD47" i="3"/>
  <c r="Y47" i="3"/>
  <c r="X47" i="3"/>
  <c r="W47" i="3"/>
  <c r="V47" i="3"/>
  <c r="U47" i="3"/>
  <c r="AH43" i="3"/>
  <c r="AG43" i="3"/>
  <c r="AF43" i="3"/>
  <c r="AE43" i="3"/>
  <c r="AD43" i="3"/>
  <c r="Y43" i="3"/>
  <c r="X43" i="3"/>
  <c r="W43" i="3"/>
  <c r="V43" i="3"/>
  <c r="AH37" i="3"/>
  <c r="AG37" i="3"/>
  <c r="AF37" i="3"/>
  <c r="AE37" i="3"/>
  <c r="AD37" i="3"/>
  <c r="Y37" i="3"/>
  <c r="X37" i="3"/>
  <c r="W37" i="3"/>
  <c r="V37" i="3"/>
  <c r="AH35" i="3"/>
  <c r="AG35" i="3"/>
  <c r="AF35" i="3"/>
  <c r="AE35" i="3"/>
  <c r="AD35" i="3"/>
  <c r="Y35" i="3"/>
  <c r="X35" i="3"/>
  <c r="W35" i="3"/>
  <c r="V35" i="3"/>
  <c r="U35" i="3"/>
  <c r="Q276" i="3"/>
  <c r="P276" i="3"/>
  <c r="O276" i="3"/>
  <c r="N276" i="3"/>
  <c r="M276" i="3"/>
  <c r="Q237" i="3"/>
  <c r="P237" i="3"/>
  <c r="O237" i="3"/>
  <c r="N237" i="3"/>
  <c r="M237" i="3"/>
  <c r="Q202" i="3"/>
  <c r="Q177" i="3"/>
  <c r="P177" i="3"/>
  <c r="O177" i="3"/>
  <c r="N177" i="3"/>
  <c r="M177" i="3"/>
  <c r="O153" i="3"/>
  <c r="Q148" i="3"/>
  <c r="P148" i="3"/>
  <c r="O148" i="3"/>
  <c r="N148" i="3"/>
  <c r="M148" i="3"/>
  <c r="Q136" i="3"/>
  <c r="P136" i="3"/>
  <c r="O136" i="3"/>
  <c r="N136" i="3"/>
  <c r="M136" i="3"/>
  <c r="H247" i="3"/>
  <c r="G247" i="3"/>
  <c r="E247" i="3"/>
  <c r="D247" i="3"/>
  <c r="H244" i="3"/>
  <c r="G244" i="3"/>
  <c r="F244" i="3"/>
  <c r="E244" i="3"/>
  <c r="D244" i="3"/>
  <c r="H240" i="3"/>
  <c r="F240" i="3"/>
  <c r="E240" i="3"/>
  <c r="D240" i="3"/>
  <c r="H222" i="3"/>
  <c r="G222" i="3"/>
  <c r="F222" i="3"/>
  <c r="E222" i="3"/>
  <c r="H220" i="3"/>
  <c r="G220" i="3"/>
  <c r="F220" i="3"/>
  <c r="D220" i="3"/>
  <c r="H212" i="3"/>
  <c r="G212" i="3"/>
  <c r="E212" i="3"/>
  <c r="D212" i="3"/>
  <c r="H207" i="3"/>
  <c r="F207" i="3"/>
  <c r="D207" i="3"/>
  <c r="H202" i="3"/>
  <c r="G202" i="3"/>
  <c r="F202" i="3"/>
  <c r="E202" i="3"/>
  <c r="H153" i="3"/>
  <c r="G153" i="3"/>
  <c r="F153" i="3"/>
  <c r="E153" i="3"/>
  <c r="D153" i="3"/>
  <c r="D108" i="3"/>
  <c r="H106" i="3"/>
  <c r="F106" i="3"/>
  <c r="D106" i="3"/>
  <c r="H104" i="3"/>
  <c r="G104" i="3"/>
  <c r="F104" i="3"/>
  <c r="E104" i="3"/>
  <c r="H99" i="3"/>
  <c r="G99" i="3"/>
  <c r="E99" i="3"/>
  <c r="D99" i="3"/>
  <c r="F88" i="3"/>
  <c r="H82" i="3"/>
  <c r="G82" i="3"/>
  <c r="F82" i="3"/>
  <c r="E82" i="3"/>
  <c r="D82" i="3"/>
  <c r="G80" i="3"/>
  <c r="F80" i="3"/>
  <c r="E80" i="3"/>
  <c r="D80" i="3"/>
  <c r="H78" i="3"/>
  <c r="G78" i="3"/>
  <c r="F78" i="3"/>
  <c r="E78" i="3"/>
  <c r="D78" i="3"/>
  <c r="G76" i="3"/>
  <c r="F76" i="3"/>
  <c r="E61" i="3"/>
  <c r="H58" i="3"/>
  <c r="G58" i="3"/>
  <c r="E58" i="3"/>
  <c r="F54" i="3"/>
  <c r="D54" i="3"/>
  <c r="E50" i="3"/>
  <c r="G47" i="3"/>
  <c r="D47" i="3"/>
  <c r="H37" i="3"/>
  <c r="G37" i="3"/>
  <c r="F37" i="3"/>
  <c r="I109" i="3"/>
  <c r="J109" i="3"/>
  <c r="R109" i="3"/>
  <c r="S109" i="3"/>
  <c r="Z109" i="3"/>
  <c r="AA109" i="3"/>
  <c r="AI109" i="3"/>
  <c r="AJ109" i="3"/>
  <c r="AR109" i="3"/>
  <c r="AS109" i="3"/>
  <c r="I110" i="3"/>
  <c r="J110" i="3"/>
  <c r="R110" i="3"/>
  <c r="S110" i="3"/>
  <c r="Z110" i="3"/>
  <c r="AA110" i="3"/>
  <c r="AI110" i="3"/>
  <c r="AJ110" i="3"/>
  <c r="AM110" i="3"/>
  <c r="AS110" i="3" s="1"/>
  <c r="AO110" i="3"/>
  <c r="AP110" i="3"/>
  <c r="AQ110" i="3"/>
  <c r="G200" i="3"/>
  <c r="F197" i="3"/>
  <c r="E197" i="3"/>
  <c r="D197" i="3"/>
  <c r="H194" i="3"/>
  <c r="F194" i="3"/>
  <c r="D194" i="3"/>
  <c r="G190" i="3"/>
  <c r="E190" i="3"/>
  <c r="AH151" i="3"/>
  <c r="AG151" i="3"/>
  <c r="AF151" i="3"/>
  <c r="AE151" i="3"/>
  <c r="AD151" i="3"/>
  <c r="Y151" i="3"/>
  <c r="W151" i="3"/>
  <c r="V151" i="3"/>
  <c r="U151" i="3"/>
  <c r="H151" i="3"/>
  <c r="G151" i="3"/>
  <c r="F151" i="3"/>
  <c r="E151" i="3"/>
  <c r="D151" i="3"/>
  <c r="AR52" i="3" l="1"/>
  <c r="D200" i="3"/>
  <c r="F200" i="3"/>
  <c r="AN151" i="3"/>
  <c r="AR31" i="3"/>
  <c r="AR51" i="3"/>
  <c r="AS108" i="3"/>
  <c r="AT107" i="3"/>
  <c r="Z199" i="3"/>
  <c r="AR32" i="3"/>
  <c r="Z42" i="3"/>
  <c r="AI199" i="3"/>
  <c r="AO61" i="3"/>
  <c r="D50" i="3"/>
  <c r="I199" i="3"/>
  <c r="J199" i="3"/>
  <c r="AJ108" i="3"/>
  <c r="AK107" i="3"/>
  <c r="AI40" i="3"/>
  <c r="AJ200" i="3"/>
  <c r="J40" i="3"/>
  <c r="AI49" i="3"/>
  <c r="D61" i="3"/>
  <c r="J42" i="3"/>
  <c r="H50" i="3"/>
  <c r="G61" i="3"/>
  <c r="I240" i="3"/>
  <c r="AI198" i="3"/>
  <c r="AI200" i="3" s="1"/>
  <c r="AN197" i="3"/>
  <c r="AA108" i="3"/>
  <c r="AB107" i="3"/>
  <c r="AI60" i="3"/>
  <c r="Z59" i="3"/>
  <c r="Z48" i="3"/>
  <c r="G50" i="3"/>
  <c r="G43" i="3"/>
  <c r="Z41" i="3"/>
  <c r="H43" i="3"/>
  <c r="I40" i="3"/>
  <c r="Z40" i="3"/>
  <c r="Z38" i="3"/>
  <c r="I38" i="3"/>
  <c r="AI38" i="3"/>
  <c r="AA200" i="3"/>
  <c r="AA99" i="3"/>
  <c r="AA240" i="3"/>
  <c r="AO151" i="3"/>
  <c r="AN212" i="3"/>
  <c r="AQ50" i="3"/>
  <c r="AM153" i="3"/>
  <c r="AO50" i="3"/>
  <c r="AO240" i="3"/>
  <c r="J244" i="3"/>
  <c r="AI244" i="3"/>
  <c r="AI197" i="3"/>
  <c r="K149" i="3"/>
  <c r="AI99" i="3"/>
  <c r="AI247" i="3"/>
  <c r="K180" i="3"/>
  <c r="Z197" i="3"/>
  <c r="AI151" i="3"/>
  <c r="Z151" i="3"/>
  <c r="Z244" i="3"/>
  <c r="AI58" i="3"/>
  <c r="Z207" i="3"/>
  <c r="Z240" i="3"/>
  <c r="F190" i="3"/>
  <c r="D35" i="3"/>
  <c r="E47" i="3"/>
  <c r="D76" i="3"/>
  <c r="G88" i="3"/>
  <c r="D202" i="3"/>
  <c r="G207" i="3"/>
  <c r="E220" i="3"/>
  <c r="I31" i="3"/>
  <c r="I36" i="3"/>
  <c r="I37" i="3" s="1"/>
  <c r="I41" i="3"/>
  <c r="I52" i="3"/>
  <c r="I57" i="3"/>
  <c r="K57" i="3" s="1"/>
  <c r="I73" i="3"/>
  <c r="K73" i="3" s="1"/>
  <c r="I85" i="3"/>
  <c r="K85" i="3" s="1"/>
  <c r="I94" i="3"/>
  <c r="I105" i="3"/>
  <c r="I106" i="3" s="1"/>
  <c r="I185" i="3"/>
  <c r="K185" i="3" s="1"/>
  <c r="I195" i="3"/>
  <c r="I197" i="3" s="1"/>
  <c r="I206" i="3"/>
  <c r="AB206" i="3" s="1"/>
  <c r="I216" i="3"/>
  <c r="K216" i="3" s="1"/>
  <c r="I221" i="3"/>
  <c r="I222" i="3" s="1"/>
  <c r="I242" i="3"/>
  <c r="AB242" i="3" s="1"/>
  <c r="Z49" i="3"/>
  <c r="Z55" i="3"/>
  <c r="Z60" i="3"/>
  <c r="Z75" i="3"/>
  <c r="Z83" i="3"/>
  <c r="Z87" i="3"/>
  <c r="Z97" i="3"/>
  <c r="Z102" i="3"/>
  <c r="Z104" i="3" s="1"/>
  <c r="Z187" i="3"/>
  <c r="Z198" i="3"/>
  <c r="Z209" i="3"/>
  <c r="Z212" i="3" s="1"/>
  <c r="Z218" i="3"/>
  <c r="Z220" i="3" s="1"/>
  <c r="Z245" i="3"/>
  <c r="Z247" i="3" s="1"/>
  <c r="J52" i="3"/>
  <c r="J94" i="3"/>
  <c r="AI41" i="3"/>
  <c r="AI85" i="3"/>
  <c r="I32" i="3"/>
  <c r="K32" i="3" s="1"/>
  <c r="I48" i="3"/>
  <c r="I74" i="3"/>
  <c r="I91" i="3"/>
  <c r="K91" i="3" s="1"/>
  <c r="I101" i="3"/>
  <c r="AK101" i="3" s="1"/>
  <c r="Z77" i="3"/>
  <c r="Z78" i="3" s="1"/>
  <c r="Z180" i="3"/>
  <c r="Z193" i="3"/>
  <c r="Z194" i="3" s="1"/>
  <c r="E43" i="3"/>
  <c r="J48" i="3"/>
  <c r="J95" i="3"/>
  <c r="J191" i="3"/>
  <c r="J194" i="3" s="1"/>
  <c r="Z32" i="3"/>
  <c r="AI32" i="3"/>
  <c r="AI35" i="3" s="1"/>
  <c r="AI48" i="3"/>
  <c r="AI59" i="3"/>
  <c r="AI86" i="3"/>
  <c r="AI185" i="3"/>
  <c r="AK185" i="3" s="1"/>
  <c r="AI203" i="3"/>
  <c r="AI207" i="3" s="1"/>
  <c r="AI216" i="3"/>
  <c r="E194" i="3"/>
  <c r="F43" i="3"/>
  <c r="F96" i="3"/>
  <c r="F212" i="3"/>
  <c r="I29" i="3"/>
  <c r="I33" i="3"/>
  <c r="I39" i="3"/>
  <c r="I44" i="3"/>
  <c r="I47" i="3" s="1"/>
  <c r="I49" i="3"/>
  <c r="I55" i="3"/>
  <c r="I60" i="3"/>
  <c r="I75" i="3"/>
  <c r="I83" i="3"/>
  <c r="I87" i="3"/>
  <c r="I92" i="3"/>
  <c r="I97" i="3"/>
  <c r="I99" i="3" s="1"/>
  <c r="I102" i="3"/>
  <c r="I179" i="3"/>
  <c r="AK179" i="3" s="1"/>
  <c r="I187" i="3"/>
  <c r="K187" i="3" s="1"/>
  <c r="I198" i="3"/>
  <c r="I209" i="3"/>
  <c r="I212" i="3" s="1"/>
  <c r="I218" i="3"/>
  <c r="AK218" i="3" s="1"/>
  <c r="I245" i="3"/>
  <c r="I247" i="3" s="1"/>
  <c r="Z33" i="3"/>
  <c r="Z52" i="3"/>
  <c r="Z54" i="3" s="1"/>
  <c r="Z73" i="3"/>
  <c r="AB73" i="3" s="1"/>
  <c r="Z85" i="3"/>
  <c r="AB85" i="3" s="1"/>
  <c r="Z94" i="3"/>
  <c r="Z105" i="3"/>
  <c r="Z106" i="3" s="1"/>
  <c r="Z185" i="3"/>
  <c r="AB185" i="3" s="1"/>
  <c r="E35" i="3"/>
  <c r="F47" i="3"/>
  <c r="H88" i="3"/>
  <c r="J31" i="3"/>
  <c r="J41" i="3"/>
  <c r="AI52" i="3"/>
  <c r="AI54" i="3" s="1"/>
  <c r="AI73" i="3"/>
  <c r="AI180" i="3"/>
  <c r="AK180" i="3" s="1"/>
  <c r="F35" i="3"/>
  <c r="I42" i="3"/>
  <c r="I59" i="3"/>
  <c r="I86" i="3"/>
  <c r="I95" i="3"/>
  <c r="I178" i="3"/>
  <c r="AB178" i="3" s="1"/>
  <c r="Z31" i="3"/>
  <c r="Z56" i="3"/>
  <c r="AB56" i="3" s="1"/>
  <c r="Z98" i="3"/>
  <c r="AB98" i="3" s="1"/>
  <c r="Z184" i="3"/>
  <c r="AB184" i="3" s="1"/>
  <c r="G35" i="3"/>
  <c r="E96" i="3"/>
  <c r="J38" i="3"/>
  <c r="J53" i="3"/>
  <c r="J74" i="3"/>
  <c r="J86" i="3"/>
  <c r="J182" i="3"/>
  <c r="J190" i="3" s="1"/>
  <c r="J203" i="3"/>
  <c r="J207" i="3" s="1"/>
  <c r="AI42" i="3"/>
  <c r="AI95" i="3"/>
  <c r="AI96" i="3" s="1"/>
  <c r="AI191" i="3"/>
  <c r="AI194" i="3" s="1"/>
  <c r="F61" i="3"/>
  <c r="D88" i="3"/>
  <c r="F247" i="3"/>
  <c r="J29" i="3"/>
  <c r="J33" i="3"/>
  <c r="J39" i="3"/>
  <c r="J44" i="3"/>
  <c r="J47" i="3" s="1"/>
  <c r="J49" i="3"/>
  <c r="J55" i="3"/>
  <c r="J60" i="3"/>
  <c r="J75" i="3"/>
  <c r="J83" i="3"/>
  <c r="J87" i="3"/>
  <c r="J92" i="3"/>
  <c r="J102" i="3"/>
  <c r="J104" i="3" s="1"/>
  <c r="J198" i="3"/>
  <c r="K204" i="3"/>
  <c r="J209" i="3"/>
  <c r="K209" i="3" s="1"/>
  <c r="J245" i="3"/>
  <c r="J247" i="3" s="1"/>
  <c r="Z34" i="3"/>
  <c r="AB34" i="3" s="1"/>
  <c r="AI39" i="3"/>
  <c r="AI178" i="3"/>
  <c r="AI182" i="3"/>
  <c r="AI213" i="3"/>
  <c r="E76" i="3"/>
  <c r="F99" i="3"/>
  <c r="J105" i="3"/>
  <c r="J106" i="3" s="1"/>
  <c r="AI105" i="3"/>
  <c r="AI106" i="3" s="1"/>
  <c r="D43" i="3"/>
  <c r="I53" i="3"/>
  <c r="I107" i="3"/>
  <c r="I108" i="3" s="1"/>
  <c r="I182" i="3"/>
  <c r="I191" i="3"/>
  <c r="I194" i="3" s="1"/>
  <c r="Z45" i="3"/>
  <c r="Z47" i="3" s="1"/>
  <c r="Z89" i="3"/>
  <c r="J59" i="3"/>
  <c r="J107" i="3"/>
  <c r="J108" i="3" s="1"/>
  <c r="J213" i="3"/>
  <c r="AB213" i="3" s="1"/>
  <c r="AI74" i="3"/>
  <c r="AI238" i="3"/>
  <c r="AI240" i="3" s="1"/>
  <c r="G194" i="3"/>
  <c r="F50" i="3"/>
  <c r="E207" i="3"/>
  <c r="R218" i="3"/>
  <c r="M153" i="3"/>
  <c r="O197" i="3"/>
  <c r="N247" i="3"/>
  <c r="N240" i="3"/>
  <c r="S240" i="3"/>
  <c r="Q197" i="3"/>
  <c r="O200" i="3"/>
  <c r="M240" i="3"/>
  <c r="R239" i="3"/>
  <c r="R243" i="3"/>
  <c r="P197" i="3"/>
  <c r="P244" i="3"/>
  <c r="Q247" i="3"/>
  <c r="R219" i="3"/>
  <c r="O240" i="3"/>
  <c r="M78" i="3"/>
  <c r="Q99" i="3"/>
  <c r="Q151" i="3"/>
  <c r="M247" i="3"/>
  <c r="R215" i="3"/>
  <c r="R216" i="3"/>
  <c r="R242" i="3"/>
  <c r="O47" i="3"/>
  <c r="R52" i="3"/>
  <c r="R85" i="3"/>
  <c r="R94" i="3"/>
  <c r="R181" i="3"/>
  <c r="R189" i="3"/>
  <c r="P200" i="3"/>
  <c r="R201" i="3"/>
  <c r="R202" i="3" s="1"/>
  <c r="R211" i="3"/>
  <c r="Q240" i="3"/>
  <c r="P247" i="3"/>
  <c r="R246" i="3"/>
  <c r="R86" i="3"/>
  <c r="R182" i="3"/>
  <c r="Q207" i="3"/>
  <c r="R205" i="3"/>
  <c r="AS104" i="3"/>
  <c r="AQ151" i="3"/>
  <c r="K100" i="3"/>
  <c r="AR60" i="3"/>
  <c r="AR193" i="3"/>
  <c r="AT193" i="3" s="1"/>
  <c r="AK215" i="3"/>
  <c r="AK219" i="3"/>
  <c r="AP61" i="3"/>
  <c r="AO99" i="3"/>
  <c r="R33" i="3"/>
  <c r="R57" i="3"/>
  <c r="R79" i="3"/>
  <c r="R80" i="3" s="1"/>
  <c r="R90" i="3"/>
  <c r="R100" i="3"/>
  <c r="R152" i="3"/>
  <c r="R153" i="3" s="1"/>
  <c r="R185" i="3"/>
  <c r="R206" i="3"/>
  <c r="K210" i="3"/>
  <c r="J99" i="3"/>
  <c r="AM108" i="3"/>
  <c r="AR184" i="3"/>
  <c r="AT184" i="3" s="1"/>
  <c r="AP194" i="3"/>
  <c r="AO200" i="3"/>
  <c r="J37" i="3"/>
  <c r="S201" i="3"/>
  <c r="S202" i="3" s="1"/>
  <c r="AP99" i="3"/>
  <c r="M106" i="3"/>
  <c r="AR41" i="3"/>
  <c r="AS58" i="3"/>
  <c r="N80" i="3"/>
  <c r="K34" i="3"/>
  <c r="K183" i="3"/>
  <c r="K192" i="3"/>
  <c r="S221" i="3"/>
  <c r="S222" i="3" s="1"/>
  <c r="AJ50" i="3"/>
  <c r="AJ61" i="3"/>
  <c r="AJ194" i="3"/>
  <c r="AN43" i="3"/>
  <c r="R213" i="3"/>
  <c r="R221" i="3"/>
  <c r="R222" i="3" s="1"/>
  <c r="O244" i="3"/>
  <c r="M244" i="3"/>
  <c r="R209" i="3"/>
  <c r="S247" i="3"/>
  <c r="R29" i="3"/>
  <c r="P190" i="3"/>
  <c r="AK196" i="3"/>
  <c r="K45" i="3"/>
  <c r="AR89" i="3"/>
  <c r="AT89" i="3" s="1"/>
  <c r="K56" i="3"/>
  <c r="AO88" i="3"/>
  <c r="R42" i="3"/>
  <c r="Q76" i="3"/>
  <c r="P88" i="3"/>
  <c r="AM78" i="3"/>
  <c r="AQ47" i="3"/>
  <c r="AN58" i="3"/>
  <c r="AQ76" i="3"/>
  <c r="AQ99" i="3"/>
  <c r="AO197" i="3"/>
  <c r="AS200" i="3"/>
  <c r="AP220" i="3"/>
  <c r="Q35" i="3"/>
  <c r="N43" i="3"/>
  <c r="Q50" i="3"/>
  <c r="M58" i="3"/>
  <c r="N61" i="3"/>
  <c r="Q61" i="3"/>
  <c r="N104" i="3"/>
  <c r="Q104" i="3"/>
  <c r="M151" i="3"/>
  <c r="R196" i="3"/>
  <c r="Q200" i="3"/>
  <c r="M207" i="3"/>
  <c r="AK51" i="3"/>
  <c r="K243" i="3"/>
  <c r="K84" i="3"/>
  <c r="K188" i="3"/>
  <c r="K205" i="3"/>
  <c r="AR49" i="3"/>
  <c r="AQ61" i="3"/>
  <c r="AR83" i="3"/>
  <c r="AQ240" i="3"/>
  <c r="AP247" i="3"/>
  <c r="Q47" i="3"/>
  <c r="O61" i="3"/>
  <c r="N207" i="3"/>
  <c r="AK208" i="3"/>
  <c r="K238" i="3"/>
  <c r="AP88" i="3"/>
  <c r="AP200" i="3"/>
  <c r="K72" i="3"/>
  <c r="K184" i="3"/>
  <c r="AB188" i="3"/>
  <c r="R34" i="3"/>
  <c r="AM82" i="3"/>
  <c r="K246" i="3"/>
  <c r="AA197" i="3"/>
  <c r="AJ197" i="3"/>
  <c r="AJ247" i="3"/>
  <c r="AP35" i="3"/>
  <c r="AQ43" i="3"/>
  <c r="AP76" i="3"/>
  <c r="AR74" i="3"/>
  <c r="AR218" i="3"/>
  <c r="AS244" i="3"/>
  <c r="AP244" i="3"/>
  <c r="AR245" i="3"/>
  <c r="AQ247" i="3"/>
  <c r="N200" i="3"/>
  <c r="R210" i="3"/>
  <c r="P212" i="3"/>
  <c r="R245" i="3"/>
  <c r="O247" i="3"/>
  <c r="K28" i="3"/>
  <c r="K214" i="3"/>
  <c r="R238" i="3"/>
  <c r="Q190" i="3"/>
  <c r="R208" i="3"/>
  <c r="N212" i="3"/>
  <c r="AQ220" i="3"/>
  <c r="N222" i="3"/>
  <c r="AS96" i="3"/>
  <c r="AQ207" i="3"/>
  <c r="AN244" i="3"/>
  <c r="AO247" i="3"/>
  <c r="S48" i="3"/>
  <c r="S50" i="3" s="1"/>
  <c r="M50" i="3"/>
  <c r="M61" i="3"/>
  <c r="S59" i="3"/>
  <c r="S61" i="3" s="1"/>
  <c r="R81" i="3"/>
  <c r="R82" i="3" s="1"/>
  <c r="N82" i="3"/>
  <c r="S204" i="3"/>
  <c r="S207" i="3" s="1"/>
  <c r="AN99" i="3"/>
  <c r="AR98" i="3"/>
  <c r="AT98" i="3" s="1"/>
  <c r="AN82" i="3"/>
  <c r="AR81" i="3"/>
  <c r="AT81" i="3" s="1"/>
  <c r="AT82" i="3" s="1"/>
  <c r="AS194" i="3"/>
  <c r="M82" i="3"/>
  <c r="S81" i="3"/>
  <c r="S82" i="3" s="1"/>
  <c r="R191" i="3"/>
  <c r="Q194" i="3"/>
  <c r="N244" i="3"/>
  <c r="R241" i="3"/>
  <c r="AP207" i="3"/>
  <c r="AO212" i="3"/>
  <c r="P104" i="3"/>
  <c r="O194" i="3"/>
  <c r="M197" i="3"/>
  <c r="O207" i="3"/>
  <c r="P220" i="3"/>
  <c r="M99" i="3"/>
  <c r="N202" i="3"/>
  <c r="K217" i="3"/>
  <c r="R105" i="3"/>
  <c r="R106" i="3" s="1"/>
  <c r="S243" i="3"/>
  <c r="S244" i="3" s="1"/>
  <c r="S213" i="3"/>
  <c r="S220" i="3" s="1"/>
  <c r="M220" i="3"/>
  <c r="Q88" i="3"/>
  <c r="Q220" i="3"/>
  <c r="R203" i="3"/>
  <c r="M212" i="3"/>
  <c r="Q244" i="3"/>
  <c r="AM202" i="3"/>
  <c r="S197" i="3"/>
  <c r="AK214" i="3"/>
  <c r="AO35" i="3"/>
  <c r="K46" i="3"/>
  <c r="AA244" i="3"/>
  <c r="AJ104" i="3"/>
  <c r="AR205" i="3"/>
  <c r="AT205" i="3" s="1"/>
  <c r="M200" i="3"/>
  <c r="AN247" i="3"/>
  <c r="AJ190" i="3"/>
  <c r="AS50" i="3"/>
  <c r="AQ200" i="3"/>
  <c r="AM194" i="3"/>
  <c r="K98" i="3"/>
  <c r="K103" i="3"/>
  <c r="S200" i="3"/>
  <c r="AB150" i="3"/>
  <c r="AJ43" i="3"/>
  <c r="AO190" i="3"/>
  <c r="O54" i="3"/>
  <c r="P58" i="3"/>
  <c r="O76" i="3"/>
  <c r="R91" i="3"/>
  <c r="R101" i="3"/>
  <c r="O104" i="3"/>
  <c r="P151" i="3"/>
  <c r="R178" i="3"/>
  <c r="O190" i="3"/>
  <c r="R186" i="3"/>
  <c r="P194" i="3"/>
  <c r="N197" i="3"/>
  <c r="R204" i="3"/>
  <c r="Q212" i="3"/>
  <c r="O212" i="3"/>
  <c r="O220" i="3"/>
  <c r="R217" i="3"/>
  <c r="R73" i="3"/>
  <c r="AB72" i="3"/>
  <c r="AQ88" i="3"/>
  <c r="AM80" i="3"/>
  <c r="K90" i="3"/>
  <c r="K150" i="3"/>
  <c r="K219" i="3"/>
  <c r="AB239" i="3"/>
  <c r="AK56" i="3"/>
  <c r="AK72" i="3"/>
  <c r="AK98" i="3"/>
  <c r="AJ240" i="3"/>
  <c r="AS61" i="3"/>
  <c r="AR188" i="3"/>
  <c r="AT188" i="3" s="1"/>
  <c r="AS197" i="3"/>
  <c r="AO220" i="3"/>
  <c r="AS220" i="3"/>
  <c r="K186" i="3"/>
  <c r="AB84" i="3"/>
  <c r="AR179" i="3"/>
  <c r="AS212" i="3"/>
  <c r="AS151" i="3"/>
  <c r="AS207" i="3"/>
  <c r="M80" i="3"/>
  <c r="AM61" i="3"/>
  <c r="AB81" i="3"/>
  <c r="AB82" i="3" s="1"/>
  <c r="AB214" i="3"/>
  <c r="AA247" i="3"/>
  <c r="AJ96" i="3"/>
  <c r="AP50" i="3"/>
  <c r="AR84" i="3"/>
  <c r="AT84" i="3" s="1"/>
  <c r="AR95" i="3"/>
  <c r="AR100" i="3"/>
  <c r="AT100" i="3" s="1"/>
  <c r="AQ104" i="3"/>
  <c r="AR103" i="3"/>
  <c r="AT103" i="3" s="1"/>
  <c r="AR183" i="3"/>
  <c r="AT183" i="3" s="1"/>
  <c r="AR206" i="3"/>
  <c r="AQ212" i="3"/>
  <c r="AR239" i="3"/>
  <c r="AT239" i="3" s="1"/>
  <c r="AB93" i="3"/>
  <c r="AR102" i="3"/>
  <c r="AR187" i="3"/>
  <c r="AM58" i="3"/>
  <c r="AR150" i="3"/>
  <c r="AT150" i="3" s="1"/>
  <c r="AN61" i="3"/>
  <c r="AM222" i="3"/>
  <c r="AA61" i="3"/>
  <c r="AK100" i="3"/>
  <c r="AK103" i="3"/>
  <c r="AQ35" i="3"/>
  <c r="AO76" i="3"/>
  <c r="AN207" i="3"/>
  <c r="AR217" i="3"/>
  <c r="AT217" i="3" s="1"/>
  <c r="AR219" i="3"/>
  <c r="AT219" i="3" s="1"/>
  <c r="R74" i="3"/>
  <c r="O88" i="3"/>
  <c r="R95" i="3"/>
  <c r="N99" i="3"/>
  <c r="N151" i="3"/>
  <c r="N194" i="3"/>
  <c r="K181" i="3"/>
  <c r="AB181" i="3"/>
  <c r="AJ54" i="3"/>
  <c r="AK77" i="3"/>
  <c r="AK78" i="3" s="1"/>
  <c r="AJ88" i="3"/>
  <c r="AR33" i="3"/>
  <c r="AT51" i="3"/>
  <c r="AO58" i="3"/>
  <c r="AR93" i="3"/>
  <c r="AT93" i="3" s="1"/>
  <c r="AS190" i="3"/>
  <c r="AP151" i="3"/>
  <c r="AM212" i="3"/>
  <c r="AM244" i="3"/>
  <c r="K77" i="3"/>
  <c r="K78" i="3" s="1"/>
  <c r="AA88" i="3"/>
  <c r="AB189" i="3"/>
  <c r="AB217" i="3"/>
  <c r="AK93" i="3"/>
  <c r="AJ151" i="3"/>
  <c r="AK186" i="3"/>
  <c r="AR73" i="3"/>
  <c r="AR86" i="3"/>
  <c r="AR90" i="3"/>
  <c r="AT90" i="3" s="1"/>
  <c r="AR201" i="3"/>
  <c r="AT201" i="3" s="1"/>
  <c r="AT202" i="3" s="1"/>
  <c r="AR214" i="3"/>
  <c r="AT214" i="3" s="1"/>
  <c r="AR216" i="3"/>
  <c r="AR242" i="3"/>
  <c r="AR246" i="3"/>
  <c r="AT246" i="3" s="1"/>
  <c r="R39" i="3"/>
  <c r="R44" i="3"/>
  <c r="O50" i="3"/>
  <c r="S51" i="3"/>
  <c r="S54" i="3" s="1"/>
  <c r="M54" i="3"/>
  <c r="R55" i="3"/>
  <c r="N58" i="3"/>
  <c r="Q58" i="3"/>
  <c r="R59" i="3"/>
  <c r="M76" i="3"/>
  <c r="AB186" i="3"/>
  <c r="AK79" i="3"/>
  <c r="AK80" i="3" s="1"/>
  <c r="AK84" i="3"/>
  <c r="AK193" i="3"/>
  <c r="AK183" i="3"/>
  <c r="AR59" i="3"/>
  <c r="AR196" i="3"/>
  <c r="AT196" i="3" s="1"/>
  <c r="M47" i="3"/>
  <c r="K51" i="3"/>
  <c r="AN240" i="3"/>
  <c r="K89" i="3"/>
  <c r="S191" i="3"/>
  <c r="S194" i="3" s="1"/>
  <c r="M194" i="3"/>
  <c r="N153" i="3"/>
  <c r="N220" i="3"/>
  <c r="AI104" i="3"/>
  <c r="K211" i="3"/>
  <c r="R195" i="3"/>
  <c r="R214" i="3"/>
  <c r="AB79" i="3"/>
  <c r="AB80" i="3" s="1"/>
  <c r="AB201" i="3"/>
  <c r="AB202" i="3" s="1"/>
  <c r="AB215" i="3"/>
  <c r="AB219" i="3"/>
  <c r="AK184" i="3"/>
  <c r="AK188" i="3"/>
  <c r="AK217" i="3"/>
  <c r="AJ244" i="3"/>
  <c r="AT34" i="3"/>
  <c r="AO47" i="3"/>
  <c r="AR45" i="3"/>
  <c r="AT45" i="3" s="1"/>
  <c r="AR72" i="3"/>
  <c r="AR75" i="3"/>
  <c r="AR185" i="3"/>
  <c r="AR238" i="3"/>
  <c r="AT238" i="3" s="1"/>
  <c r="K79" i="3"/>
  <c r="K80" i="3" s="1"/>
  <c r="K93" i="3"/>
  <c r="J240" i="3"/>
  <c r="K239" i="3"/>
  <c r="S212" i="3"/>
  <c r="AB211" i="3"/>
  <c r="M108" i="3"/>
  <c r="S107" i="3"/>
  <c r="S108" i="3" s="1"/>
  <c r="J78" i="3"/>
  <c r="AT109" i="3"/>
  <c r="M190" i="3"/>
  <c r="AM104" i="3"/>
  <c r="AM190" i="3"/>
  <c r="K208" i="3"/>
  <c r="AB90" i="3"/>
  <c r="AB103" i="3"/>
  <c r="AB183" i="3"/>
  <c r="AB208" i="3"/>
  <c r="AB241" i="3"/>
  <c r="AB246" i="3"/>
  <c r="AR57" i="3"/>
  <c r="AR94" i="3"/>
  <c r="AR180" i="3"/>
  <c r="AT180" i="3" s="1"/>
  <c r="AR182" i="3"/>
  <c r="AN194" i="3"/>
  <c r="AR195" i="3"/>
  <c r="AB152" i="3"/>
  <c r="AB153" i="3" s="1"/>
  <c r="Z153" i="3"/>
  <c r="AI212" i="3"/>
  <c r="AM96" i="3"/>
  <c r="AN190" i="3"/>
  <c r="K152" i="3"/>
  <c r="K153" i="3" s="1"/>
  <c r="I153" i="3"/>
  <c r="AA50" i="3"/>
  <c r="AK181" i="3"/>
  <c r="AK239" i="3"/>
  <c r="AR29" i="3"/>
  <c r="AR35" i="3" s="1"/>
  <c r="AN35" i="3"/>
  <c r="AO43" i="3"/>
  <c r="AR48" i="3"/>
  <c r="AM88" i="3"/>
  <c r="AR91" i="3"/>
  <c r="O35" i="3"/>
  <c r="R36" i="3"/>
  <c r="R37" i="3" s="1"/>
  <c r="N37" i="3"/>
  <c r="P207" i="3"/>
  <c r="M35" i="3"/>
  <c r="P35" i="3"/>
  <c r="R32" i="3"/>
  <c r="K215" i="3"/>
  <c r="AA104" i="3"/>
  <c r="AB192" i="3"/>
  <c r="AA220" i="3"/>
  <c r="AB243" i="3"/>
  <c r="AK192" i="3"/>
  <c r="AK189" i="3"/>
  <c r="AK211" i="3"/>
  <c r="AR38" i="3"/>
  <c r="AP47" i="3"/>
  <c r="AM76" i="3"/>
  <c r="AR87" i="3"/>
  <c r="AP96" i="3"/>
  <c r="AR101" i="3"/>
  <c r="AR105" i="3"/>
  <c r="AR192" i="3"/>
  <c r="AT192" i="3" s="1"/>
  <c r="AN200" i="3"/>
  <c r="AR208" i="3"/>
  <c r="AT208" i="3" s="1"/>
  <c r="AR209" i="3"/>
  <c r="AR243" i="3"/>
  <c r="AT243" i="3" s="1"/>
  <c r="N35" i="3"/>
  <c r="R40" i="3"/>
  <c r="O43" i="3"/>
  <c r="S47" i="3"/>
  <c r="R45" i="3"/>
  <c r="R48" i="3"/>
  <c r="R49" i="3"/>
  <c r="R56" i="3"/>
  <c r="R60" i="3"/>
  <c r="R77" i="3"/>
  <c r="R78" i="3" s="1"/>
  <c r="R83" i="3"/>
  <c r="R89" i="3"/>
  <c r="N96" i="3"/>
  <c r="S99" i="3"/>
  <c r="R98" i="3"/>
  <c r="R102" i="3"/>
  <c r="R150" i="3"/>
  <c r="N190" i="3"/>
  <c r="R179" i="3"/>
  <c r="R184" i="3"/>
  <c r="R187" i="3"/>
  <c r="R193" i="3"/>
  <c r="R198" i="3"/>
  <c r="P76" i="3"/>
  <c r="R75" i="3"/>
  <c r="M88" i="3"/>
  <c r="R87" i="3"/>
  <c r="O96" i="3"/>
  <c r="S96" i="3"/>
  <c r="R97" i="3"/>
  <c r="R149" i="3"/>
  <c r="K189" i="3"/>
  <c r="K241" i="3"/>
  <c r="AA194" i="3"/>
  <c r="AB204" i="3"/>
  <c r="AA212" i="3"/>
  <c r="AJ35" i="3"/>
  <c r="AK34" i="3"/>
  <c r="AJ76" i="3"/>
  <c r="AK90" i="3"/>
  <c r="AK150" i="3"/>
  <c r="AK241" i="3"/>
  <c r="AK246" i="3"/>
  <c r="AP43" i="3"/>
  <c r="AR40" i="3"/>
  <c r="AR42" i="3"/>
  <c r="AR44" i="3"/>
  <c r="AR56" i="3"/>
  <c r="AT56" i="3" s="1"/>
  <c r="AO96" i="3"/>
  <c r="AR97" i="3"/>
  <c r="AP104" i="3"/>
  <c r="AR178" i="3"/>
  <c r="AR181" i="3"/>
  <c r="AT181" i="3" s="1"/>
  <c r="AO194" i="3"/>
  <c r="AR204" i="3"/>
  <c r="AT204" i="3" s="1"/>
  <c r="AP212" i="3"/>
  <c r="AN220" i="3"/>
  <c r="AR215" i="3"/>
  <c r="AT215" i="3" s="1"/>
  <c r="AS247" i="3"/>
  <c r="R41" i="3"/>
  <c r="P50" i="3"/>
  <c r="R51" i="3"/>
  <c r="O58" i="3"/>
  <c r="P61" i="3"/>
  <c r="R72" i="3"/>
  <c r="R84" i="3"/>
  <c r="M96" i="3"/>
  <c r="R93" i="3"/>
  <c r="O99" i="3"/>
  <c r="M104" i="3"/>
  <c r="R103" i="3"/>
  <c r="O151" i="3"/>
  <c r="R180" i="3"/>
  <c r="R183" i="3"/>
  <c r="R188" i="3"/>
  <c r="R192" i="3"/>
  <c r="R199" i="3"/>
  <c r="K30" i="3"/>
  <c r="I151" i="3"/>
  <c r="K201" i="3"/>
  <c r="K202" i="3" s="1"/>
  <c r="AA58" i="3"/>
  <c r="AA76" i="3"/>
  <c r="AA151" i="3"/>
  <c r="AB205" i="3"/>
  <c r="AB210" i="3"/>
  <c r="AJ47" i="3"/>
  <c r="AK152" i="3"/>
  <c r="AK153" i="3" s="1"/>
  <c r="AJ207" i="3"/>
  <c r="AO54" i="3"/>
  <c r="AR85" i="3"/>
  <c r="AS99" i="3"/>
  <c r="AO104" i="3"/>
  <c r="AR149" i="3"/>
  <c r="AT149" i="3" s="1"/>
  <c r="AP190" i="3"/>
  <c r="AR186" i="3"/>
  <c r="AT186" i="3" s="1"/>
  <c r="AR189" i="3"/>
  <c r="AT189" i="3" s="1"/>
  <c r="AQ194" i="3"/>
  <c r="AR199" i="3"/>
  <c r="AO207" i="3"/>
  <c r="AR210" i="3"/>
  <c r="AT210" i="3" s="1"/>
  <c r="AR221" i="3"/>
  <c r="AR241" i="3"/>
  <c r="AT241" i="3" s="1"/>
  <c r="AQ244" i="3"/>
  <c r="J197" i="3"/>
  <c r="AA54" i="3"/>
  <c r="AB100" i="3"/>
  <c r="AB196" i="3"/>
  <c r="AK45" i="3"/>
  <c r="AJ58" i="3"/>
  <c r="AK205" i="3"/>
  <c r="AK210" i="3"/>
  <c r="AJ220" i="3"/>
  <c r="AR39" i="3"/>
  <c r="AQ58" i="3"/>
  <c r="AR152" i="3"/>
  <c r="AT152" i="3" s="1"/>
  <c r="AT153" i="3" s="1"/>
  <c r="AQ190" i="3"/>
  <c r="AR198" i="3"/>
  <c r="AR211" i="3"/>
  <c r="AT211" i="3" s="1"/>
  <c r="AS240" i="3"/>
  <c r="AO244" i="3"/>
  <c r="R31" i="3"/>
  <c r="R38" i="3"/>
  <c r="S190" i="3"/>
  <c r="S104" i="3"/>
  <c r="S43" i="3"/>
  <c r="N50" i="3"/>
  <c r="P99" i="3"/>
  <c r="S55" i="3"/>
  <c r="S58" i="3" s="1"/>
  <c r="S149" i="3"/>
  <c r="S151" i="3" s="1"/>
  <c r="P78" i="3"/>
  <c r="M43" i="3"/>
  <c r="N47" i="3"/>
  <c r="N88" i="3"/>
  <c r="P96" i="3"/>
  <c r="S72" i="3"/>
  <c r="S76" i="3" s="1"/>
  <c r="S84" i="3"/>
  <c r="S88" i="3" s="1"/>
  <c r="M37" i="3"/>
  <c r="P47" i="3"/>
  <c r="S29" i="3"/>
  <c r="S35" i="3" s="1"/>
  <c r="Q43" i="3"/>
  <c r="N54" i="3"/>
  <c r="P43" i="3"/>
  <c r="N76" i="3"/>
  <c r="AA42" i="3"/>
  <c r="AM30" i="3"/>
  <c r="AS30" i="3" s="1"/>
  <c r="AA44" i="3"/>
  <c r="AA41" i="3"/>
  <c r="AS43" i="3"/>
  <c r="U37" i="3"/>
  <c r="AA37" i="3"/>
  <c r="AA32" i="3"/>
  <c r="AS54" i="3"/>
  <c r="AS47" i="3"/>
  <c r="AP58" i="3"/>
  <c r="AN50" i="3"/>
  <c r="AN76" i="3"/>
  <c r="AN88" i="3"/>
  <c r="AM106" i="3"/>
  <c r="AM197" i="3"/>
  <c r="AS72" i="3"/>
  <c r="AS76" i="3" s="1"/>
  <c r="AS83" i="3"/>
  <c r="AS88" i="3" s="1"/>
  <c r="AR79" i="3"/>
  <c r="AM43" i="3"/>
  <c r="AM54" i="3"/>
  <c r="AN96" i="3"/>
  <c r="AN104" i="3"/>
  <c r="AR55" i="3"/>
  <c r="AM47" i="3"/>
  <c r="AR191" i="3"/>
  <c r="AR203" i="3"/>
  <c r="AR213" i="3"/>
  <c r="AN54" i="3"/>
  <c r="AM37" i="3"/>
  <c r="AN47" i="3"/>
  <c r="AM200" i="3"/>
  <c r="AM207" i="3"/>
  <c r="AM220" i="3"/>
  <c r="AR36" i="3"/>
  <c r="AR77" i="3"/>
  <c r="AM151" i="3"/>
  <c r="AM50" i="3"/>
  <c r="AM99" i="3"/>
  <c r="AM240" i="3"/>
  <c r="AM247" i="3"/>
  <c r="AK204" i="3"/>
  <c r="AK201" i="3"/>
  <c r="AK202" i="3" s="1"/>
  <c r="AJ212" i="3"/>
  <c r="AI47" i="3"/>
  <c r="AK149" i="3"/>
  <c r="AK243" i="3"/>
  <c r="AK89" i="3"/>
  <c r="AJ99" i="3"/>
  <c r="AK81" i="3"/>
  <c r="AK82" i="3" s="1"/>
  <c r="Z82" i="3"/>
  <c r="AB149" i="3"/>
  <c r="AA78" i="3"/>
  <c r="AA96" i="3"/>
  <c r="AB238" i="3"/>
  <c r="AA190" i="3"/>
  <c r="AA207" i="3"/>
  <c r="AB51" i="3"/>
  <c r="K81" i="3"/>
  <c r="K82" i="3" s="1"/>
  <c r="K196" i="3"/>
  <c r="K193" i="3"/>
  <c r="J151" i="3"/>
  <c r="J222" i="3"/>
  <c r="K109" i="3"/>
  <c r="K110" i="3"/>
  <c r="AR110" i="3"/>
  <c r="AT110" i="3" s="1"/>
  <c r="AB109" i="3"/>
  <c r="AK110" i="3"/>
  <c r="AB110" i="3"/>
  <c r="AK109" i="3"/>
  <c r="Y136" i="3"/>
  <c r="D71" i="3"/>
  <c r="E71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J7" i="3"/>
  <c r="AJ70" i="3"/>
  <c r="AJ69" i="3"/>
  <c r="AJ68" i="3"/>
  <c r="AJ67" i="3"/>
  <c r="AJ66" i="3"/>
  <c r="AJ65" i="3"/>
  <c r="AJ64" i="3"/>
  <c r="AJ63" i="3"/>
  <c r="AJ62" i="3"/>
  <c r="AJ135" i="3"/>
  <c r="AJ134" i="3"/>
  <c r="AJ133" i="3"/>
  <c r="AJ132" i="3"/>
  <c r="AJ131" i="3"/>
  <c r="AJ130" i="3"/>
  <c r="AJ129" i="3"/>
  <c r="AJ128" i="3"/>
  <c r="AJ127" i="3"/>
  <c r="AJ126" i="3"/>
  <c r="AJ125" i="3"/>
  <c r="AJ124" i="3"/>
  <c r="AJ123" i="3"/>
  <c r="AJ122" i="3"/>
  <c r="AJ121" i="3"/>
  <c r="AJ120" i="3"/>
  <c r="AJ119" i="3"/>
  <c r="AJ118" i="3"/>
  <c r="AJ117" i="3"/>
  <c r="AJ116" i="3"/>
  <c r="AJ115" i="3"/>
  <c r="AJ114" i="3"/>
  <c r="AJ113" i="3"/>
  <c r="AJ112" i="3"/>
  <c r="AJ111" i="3"/>
  <c r="AJ147" i="3"/>
  <c r="AJ146" i="3"/>
  <c r="AJ145" i="3"/>
  <c r="AJ144" i="3"/>
  <c r="AJ143" i="3"/>
  <c r="AJ142" i="3"/>
  <c r="AJ141" i="3"/>
  <c r="AJ140" i="3"/>
  <c r="AJ139" i="3"/>
  <c r="AJ138" i="3"/>
  <c r="AJ137" i="3"/>
  <c r="AJ176" i="3"/>
  <c r="AJ175" i="3"/>
  <c r="AJ174" i="3"/>
  <c r="AJ173" i="3"/>
  <c r="AJ172" i="3"/>
  <c r="AJ171" i="3"/>
  <c r="AJ170" i="3"/>
  <c r="AJ169" i="3"/>
  <c r="AJ168" i="3"/>
  <c r="AJ167" i="3"/>
  <c r="AJ166" i="3"/>
  <c r="AJ165" i="3"/>
  <c r="AJ164" i="3"/>
  <c r="AJ163" i="3"/>
  <c r="AK163" i="3" s="1"/>
  <c r="AJ162" i="3"/>
  <c r="AJ161" i="3"/>
  <c r="AJ160" i="3"/>
  <c r="AJ159" i="3"/>
  <c r="AJ158" i="3"/>
  <c r="AJ157" i="3"/>
  <c r="AJ156" i="3"/>
  <c r="AJ155" i="3"/>
  <c r="AJ154" i="3"/>
  <c r="AJ236" i="3"/>
  <c r="AJ235" i="3"/>
  <c r="AJ234" i="3"/>
  <c r="AJ233" i="3"/>
  <c r="AJ232" i="3"/>
  <c r="AJ231" i="3"/>
  <c r="AJ230" i="3"/>
  <c r="AJ229" i="3"/>
  <c r="AJ228" i="3"/>
  <c r="AJ227" i="3"/>
  <c r="AJ226" i="3"/>
  <c r="AJ225" i="3"/>
  <c r="AJ224" i="3"/>
  <c r="AJ223" i="3"/>
  <c r="AJ275" i="3"/>
  <c r="AJ274" i="3"/>
  <c r="AJ273" i="3"/>
  <c r="AJ272" i="3"/>
  <c r="AJ271" i="3"/>
  <c r="AJ270" i="3"/>
  <c r="AJ269" i="3"/>
  <c r="AJ268" i="3"/>
  <c r="AJ267" i="3"/>
  <c r="AJ266" i="3"/>
  <c r="AJ265" i="3"/>
  <c r="AJ264" i="3"/>
  <c r="AJ263" i="3"/>
  <c r="AJ262" i="3"/>
  <c r="AJ261" i="3"/>
  <c r="AJ260" i="3"/>
  <c r="AJ259" i="3"/>
  <c r="AJ258" i="3"/>
  <c r="AJ257" i="3"/>
  <c r="AJ256" i="3"/>
  <c r="AJ255" i="3"/>
  <c r="AJ254" i="3"/>
  <c r="AJ253" i="3"/>
  <c r="AJ252" i="3"/>
  <c r="AJ251" i="3"/>
  <c r="AJ250" i="3"/>
  <c r="AJ249" i="3"/>
  <c r="AJ248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I7" i="3"/>
  <c r="AI26" i="3"/>
  <c r="AI25" i="3"/>
  <c r="AI24" i="3"/>
  <c r="AI23" i="3"/>
  <c r="AI70" i="3"/>
  <c r="AI69" i="3"/>
  <c r="AI68" i="3"/>
  <c r="AI67" i="3"/>
  <c r="AI66" i="3"/>
  <c r="AI65" i="3"/>
  <c r="AI64" i="3"/>
  <c r="AI63" i="3"/>
  <c r="AI62" i="3"/>
  <c r="AI112" i="3"/>
  <c r="AI111" i="3"/>
  <c r="AI116" i="3"/>
  <c r="AI115" i="3"/>
  <c r="AI114" i="3"/>
  <c r="AI123" i="3"/>
  <c r="AI122" i="3"/>
  <c r="AI121" i="3"/>
  <c r="AI120" i="3"/>
  <c r="AI119" i="3"/>
  <c r="AI118" i="3"/>
  <c r="AI126" i="3"/>
  <c r="AI125" i="3"/>
  <c r="AI133" i="3"/>
  <c r="AI132" i="3"/>
  <c r="AI131" i="3"/>
  <c r="AI130" i="3"/>
  <c r="AI129" i="3"/>
  <c r="AI128" i="3"/>
  <c r="AI147" i="3"/>
  <c r="AI146" i="3"/>
  <c r="AI145" i="3"/>
  <c r="AI144" i="3"/>
  <c r="AI143" i="3"/>
  <c r="AI142" i="3"/>
  <c r="AI141" i="3"/>
  <c r="AI140" i="3"/>
  <c r="AI139" i="3"/>
  <c r="AI138" i="3"/>
  <c r="AI137" i="3"/>
  <c r="AI156" i="3"/>
  <c r="AI155" i="3"/>
  <c r="AI154" i="3"/>
  <c r="AI159" i="3"/>
  <c r="AI158" i="3"/>
  <c r="AI162" i="3"/>
  <c r="AI161" i="3"/>
  <c r="AI164" i="3"/>
  <c r="AI176" i="3"/>
  <c r="AI175" i="3"/>
  <c r="AI174" i="3"/>
  <c r="AI173" i="3"/>
  <c r="AI172" i="3"/>
  <c r="AI171" i="3"/>
  <c r="AI170" i="3"/>
  <c r="AI169" i="3"/>
  <c r="AI168" i="3"/>
  <c r="AI167" i="3"/>
  <c r="AI166" i="3"/>
  <c r="AI233" i="3"/>
  <c r="AI232" i="3"/>
  <c r="AI231" i="3"/>
  <c r="AI230" i="3"/>
  <c r="AI229" i="3"/>
  <c r="AI228" i="3"/>
  <c r="AI227" i="3"/>
  <c r="AI226" i="3"/>
  <c r="AI225" i="3"/>
  <c r="AI224" i="3"/>
  <c r="AI223" i="3"/>
  <c r="AI236" i="3"/>
  <c r="AI248" i="3"/>
  <c r="AI259" i="3"/>
  <c r="AI258" i="3"/>
  <c r="AI257" i="3"/>
  <c r="AI256" i="3"/>
  <c r="AI255" i="3"/>
  <c r="AI254" i="3"/>
  <c r="AI253" i="3"/>
  <c r="AI252" i="3"/>
  <c r="AI251" i="3"/>
  <c r="AI265" i="3"/>
  <c r="AI264" i="3"/>
  <c r="AI263" i="3"/>
  <c r="AI262" i="3"/>
  <c r="AI275" i="3"/>
  <c r="AI274" i="3"/>
  <c r="AI273" i="3"/>
  <c r="AI272" i="3"/>
  <c r="AI271" i="3"/>
  <c r="AI270" i="3"/>
  <c r="AI269" i="3"/>
  <c r="AI268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AA70" i="3"/>
  <c r="AA69" i="3"/>
  <c r="AA68" i="3"/>
  <c r="AA67" i="3"/>
  <c r="AA66" i="3"/>
  <c r="AA65" i="3"/>
  <c r="AA64" i="3"/>
  <c r="AA63" i="3"/>
  <c r="AA62" i="3"/>
  <c r="AA135" i="3"/>
  <c r="AA134" i="3"/>
  <c r="AA133" i="3"/>
  <c r="AA132" i="3"/>
  <c r="AA131" i="3"/>
  <c r="AA130" i="3"/>
  <c r="AA129" i="3"/>
  <c r="AA128" i="3"/>
  <c r="AA127" i="3"/>
  <c r="AA126" i="3"/>
  <c r="AA125" i="3"/>
  <c r="AA124" i="3"/>
  <c r="AA123" i="3"/>
  <c r="AA122" i="3"/>
  <c r="AA121" i="3"/>
  <c r="AA120" i="3"/>
  <c r="AA119" i="3"/>
  <c r="AA118" i="3"/>
  <c r="AA117" i="3"/>
  <c r="AA116" i="3"/>
  <c r="AA115" i="3"/>
  <c r="AA114" i="3"/>
  <c r="AA113" i="3"/>
  <c r="AA112" i="3"/>
  <c r="AA111" i="3"/>
  <c r="AA147" i="3"/>
  <c r="AA146" i="3"/>
  <c r="AA145" i="3"/>
  <c r="AA144" i="3"/>
  <c r="AA143" i="3"/>
  <c r="AA142" i="3"/>
  <c r="AA141" i="3"/>
  <c r="AA140" i="3"/>
  <c r="AA139" i="3"/>
  <c r="AA138" i="3"/>
  <c r="AA137" i="3"/>
  <c r="AA176" i="3"/>
  <c r="AA175" i="3"/>
  <c r="AA174" i="3"/>
  <c r="AA173" i="3"/>
  <c r="AA172" i="3"/>
  <c r="AA171" i="3"/>
  <c r="AA170" i="3"/>
  <c r="AA169" i="3"/>
  <c r="AA168" i="3"/>
  <c r="AA167" i="3"/>
  <c r="AA166" i="3"/>
  <c r="AA165" i="3"/>
  <c r="AA164" i="3"/>
  <c r="AA163" i="3"/>
  <c r="AB163" i="3" s="1"/>
  <c r="AA162" i="3"/>
  <c r="AA161" i="3"/>
  <c r="AA160" i="3"/>
  <c r="AA159" i="3"/>
  <c r="AA158" i="3"/>
  <c r="AA157" i="3"/>
  <c r="AA156" i="3"/>
  <c r="AA155" i="3"/>
  <c r="AA154" i="3"/>
  <c r="AA236" i="3"/>
  <c r="AA235" i="3"/>
  <c r="AA234" i="3"/>
  <c r="AA233" i="3"/>
  <c r="AA232" i="3"/>
  <c r="AA231" i="3"/>
  <c r="AA230" i="3"/>
  <c r="AA229" i="3"/>
  <c r="AA228" i="3"/>
  <c r="AA227" i="3"/>
  <c r="AA226" i="3"/>
  <c r="AA225" i="3"/>
  <c r="AA224" i="3"/>
  <c r="AA223" i="3"/>
  <c r="AA275" i="3"/>
  <c r="AA274" i="3"/>
  <c r="AA273" i="3"/>
  <c r="AA272" i="3"/>
  <c r="AA271" i="3"/>
  <c r="AA270" i="3"/>
  <c r="AA269" i="3"/>
  <c r="AA268" i="3"/>
  <c r="AA267" i="3"/>
  <c r="AA266" i="3"/>
  <c r="AA265" i="3"/>
  <c r="AA264" i="3"/>
  <c r="AA263" i="3"/>
  <c r="AA262" i="3"/>
  <c r="AA261" i="3"/>
  <c r="AA260" i="3"/>
  <c r="AA259" i="3"/>
  <c r="AA258" i="3"/>
  <c r="AA257" i="3"/>
  <c r="AA256" i="3"/>
  <c r="AA255" i="3"/>
  <c r="AA254" i="3"/>
  <c r="AA253" i="3"/>
  <c r="AA252" i="3"/>
  <c r="AA251" i="3"/>
  <c r="AA250" i="3"/>
  <c r="AA249" i="3"/>
  <c r="AA248" i="3"/>
  <c r="Z275" i="3"/>
  <c r="Z274" i="3"/>
  <c r="Z273" i="3"/>
  <c r="Z272" i="3"/>
  <c r="Z271" i="3"/>
  <c r="Z270" i="3"/>
  <c r="Z269" i="3"/>
  <c r="Z268" i="3"/>
  <c r="Z265" i="3"/>
  <c r="Z264" i="3"/>
  <c r="Z263" i="3"/>
  <c r="Z262" i="3"/>
  <c r="Z259" i="3"/>
  <c r="Z258" i="3"/>
  <c r="Z257" i="3"/>
  <c r="Z256" i="3"/>
  <c r="Z255" i="3"/>
  <c r="Z254" i="3"/>
  <c r="Z253" i="3"/>
  <c r="Z252" i="3"/>
  <c r="Z251" i="3"/>
  <c r="Z248" i="3"/>
  <c r="Z236" i="3"/>
  <c r="Z233" i="3"/>
  <c r="Z232" i="3"/>
  <c r="Z231" i="3"/>
  <c r="Z230" i="3"/>
  <c r="Z229" i="3"/>
  <c r="Z228" i="3"/>
  <c r="Z227" i="3"/>
  <c r="Z226" i="3"/>
  <c r="Z225" i="3"/>
  <c r="Z224" i="3"/>
  <c r="Z223" i="3"/>
  <c r="Z176" i="3"/>
  <c r="Z175" i="3"/>
  <c r="Z174" i="3"/>
  <c r="Z173" i="3"/>
  <c r="Z172" i="3"/>
  <c r="Z171" i="3"/>
  <c r="Z170" i="3"/>
  <c r="Z169" i="3"/>
  <c r="Z168" i="3"/>
  <c r="Z167" i="3"/>
  <c r="Z166" i="3"/>
  <c r="Z164" i="3"/>
  <c r="Z162" i="3"/>
  <c r="Z161" i="3"/>
  <c r="Z159" i="3"/>
  <c r="Z158" i="3"/>
  <c r="Z156" i="3"/>
  <c r="Z155" i="3"/>
  <c r="Z154" i="3"/>
  <c r="Z147" i="3"/>
  <c r="Z146" i="3"/>
  <c r="Z145" i="3"/>
  <c r="Z144" i="3"/>
  <c r="Z143" i="3"/>
  <c r="Z142" i="3"/>
  <c r="Z141" i="3"/>
  <c r="Z140" i="3"/>
  <c r="Z139" i="3"/>
  <c r="Z138" i="3"/>
  <c r="Z137" i="3"/>
  <c r="Z133" i="3"/>
  <c r="Z132" i="3"/>
  <c r="Z131" i="3"/>
  <c r="Z130" i="3"/>
  <c r="Z129" i="3"/>
  <c r="Z128" i="3"/>
  <c r="Z126" i="3"/>
  <c r="Z125" i="3"/>
  <c r="Z123" i="3"/>
  <c r="Z122" i="3"/>
  <c r="Z121" i="3"/>
  <c r="Z120" i="3"/>
  <c r="Z119" i="3"/>
  <c r="Z118" i="3"/>
  <c r="Z116" i="3"/>
  <c r="Z115" i="3"/>
  <c r="Z114" i="3"/>
  <c r="Z112" i="3"/>
  <c r="Z111" i="3"/>
  <c r="Z70" i="3"/>
  <c r="Z69" i="3"/>
  <c r="Z68" i="3"/>
  <c r="Z67" i="3"/>
  <c r="Z66" i="3"/>
  <c r="Z65" i="3"/>
  <c r="Z64" i="3"/>
  <c r="Z63" i="3"/>
  <c r="Z62" i="3"/>
  <c r="Z26" i="3"/>
  <c r="Z25" i="3"/>
  <c r="Z24" i="3"/>
  <c r="Z23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S275" i="3"/>
  <c r="S274" i="3"/>
  <c r="S273" i="3"/>
  <c r="S272" i="3"/>
  <c r="S271" i="3"/>
  <c r="S270" i="3"/>
  <c r="S269" i="3"/>
  <c r="S268" i="3"/>
  <c r="S267" i="3"/>
  <c r="S266" i="3"/>
  <c r="S265" i="3"/>
  <c r="S264" i="3"/>
  <c r="S263" i="3"/>
  <c r="S262" i="3"/>
  <c r="S261" i="3"/>
  <c r="S260" i="3"/>
  <c r="S259" i="3"/>
  <c r="S258" i="3"/>
  <c r="S257" i="3"/>
  <c r="S256" i="3"/>
  <c r="S255" i="3"/>
  <c r="S254" i="3"/>
  <c r="S253" i="3"/>
  <c r="S252" i="3"/>
  <c r="S251" i="3"/>
  <c r="S250" i="3"/>
  <c r="S249" i="3"/>
  <c r="S248" i="3"/>
  <c r="S236" i="3"/>
  <c r="S235" i="3"/>
  <c r="S234" i="3"/>
  <c r="S233" i="3"/>
  <c r="S232" i="3"/>
  <c r="S231" i="3"/>
  <c r="S230" i="3"/>
  <c r="S229" i="3"/>
  <c r="S228" i="3"/>
  <c r="S227" i="3"/>
  <c r="S226" i="3"/>
  <c r="S225" i="3"/>
  <c r="S224" i="3"/>
  <c r="S223" i="3"/>
  <c r="S176" i="3"/>
  <c r="S175" i="3"/>
  <c r="S174" i="3"/>
  <c r="S173" i="3"/>
  <c r="S172" i="3"/>
  <c r="S171" i="3"/>
  <c r="S170" i="3"/>
  <c r="S169" i="3"/>
  <c r="S168" i="3"/>
  <c r="S167" i="3"/>
  <c r="S166" i="3"/>
  <c r="S165" i="3"/>
  <c r="S164" i="3"/>
  <c r="S163" i="3"/>
  <c r="S162" i="3"/>
  <c r="S161" i="3"/>
  <c r="S160" i="3"/>
  <c r="S159" i="3"/>
  <c r="S158" i="3"/>
  <c r="S157" i="3"/>
  <c r="S156" i="3"/>
  <c r="S155" i="3"/>
  <c r="S154" i="3"/>
  <c r="S147" i="3"/>
  <c r="S146" i="3"/>
  <c r="S145" i="3"/>
  <c r="S144" i="3"/>
  <c r="S143" i="3"/>
  <c r="S142" i="3"/>
  <c r="S141" i="3"/>
  <c r="S140" i="3"/>
  <c r="S139" i="3"/>
  <c r="S138" i="3"/>
  <c r="S137" i="3"/>
  <c r="S135" i="3"/>
  <c r="S134" i="3"/>
  <c r="S133" i="3"/>
  <c r="S132" i="3"/>
  <c r="S131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70" i="3"/>
  <c r="S69" i="3"/>
  <c r="S68" i="3"/>
  <c r="S67" i="3"/>
  <c r="S66" i="3"/>
  <c r="S65" i="3"/>
  <c r="S64" i="3"/>
  <c r="S63" i="3"/>
  <c r="S62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R275" i="3"/>
  <c r="R274" i="3"/>
  <c r="R273" i="3"/>
  <c r="R272" i="3"/>
  <c r="R271" i="3"/>
  <c r="R270" i="3"/>
  <c r="R269" i="3"/>
  <c r="R268" i="3"/>
  <c r="R265" i="3"/>
  <c r="R264" i="3"/>
  <c r="R263" i="3"/>
  <c r="R262" i="3"/>
  <c r="R259" i="3"/>
  <c r="R258" i="3"/>
  <c r="R257" i="3"/>
  <c r="R256" i="3"/>
  <c r="R255" i="3"/>
  <c r="R254" i="3"/>
  <c r="R253" i="3"/>
  <c r="R252" i="3"/>
  <c r="R251" i="3"/>
  <c r="R248" i="3"/>
  <c r="R236" i="3"/>
  <c r="R233" i="3"/>
  <c r="R232" i="3"/>
  <c r="R231" i="3"/>
  <c r="R230" i="3"/>
  <c r="R229" i="3"/>
  <c r="R228" i="3"/>
  <c r="R227" i="3"/>
  <c r="R226" i="3"/>
  <c r="R225" i="3"/>
  <c r="R224" i="3"/>
  <c r="R223" i="3"/>
  <c r="R176" i="3"/>
  <c r="R175" i="3"/>
  <c r="R174" i="3"/>
  <c r="R173" i="3"/>
  <c r="R172" i="3"/>
  <c r="R171" i="3"/>
  <c r="R170" i="3"/>
  <c r="R169" i="3"/>
  <c r="R168" i="3"/>
  <c r="R167" i="3"/>
  <c r="R166" i="3"/>
  <c r="R164" i="3"/>
  <c r="R162" i="3"/>
  <c r="R161" i="3"/>
  <c r="R159" i="3"/>
  <c r="R158" i="3"/>
  <c r="R156" i="3"/>
  <c r="R155" i="3"/>
  <c r="R154" i="3"/>
  <c r="R147" i="3"/>
  <c r="R146" i="3"/>
  <c r="R145" i="3"/>
  <c r="R144" i="3"/>
  <c r="R143" i="3"/>
  <c r="R142" i="3"/>
  <c r="R141" i="3"/>
  <c r="R140" i="3"/>
  <c r="R139" i="3"/>
  <c r="R138" i="3"/>
  <c r="R137" i="3"/>
  <c r="R133" i="3"/>
  <c r="R132" i="3"/>
  <c r="R131" i="3"/>
  <c r="R130" i="3"/>
  <c r="R129" i="3"/>
  <c r="R128" i="3"/>
  <c r="R127" i="3"/>
  <c r="R126" i="3"/>
  <c r="R125" i="3"/>
  <c r="R123" i="3"/>
  <c r="R122" i="3"/>
  <c r="R121" i="3"/>
  <c r="R120" i="3"/>
  <c r="R119" i="3"/>
  <c r="R118" i="3"/>
  <c r="R116" i="3"/>
  <c r="R115" i="3"/>
  <c r="R114" i="3"/>
  <c r="R112" i="3"/>
  <c r="R111" i="3"/>
  <c r="R70" i="3"/>
  <c r="R69" i="3"/>
  <c r="R68" i="3"/>
  <c r="R67" i="3"/>
  <c r="R66" i="3"/>
  <c r="R65" i="3"/>
  <c r="R64" i="3"/>
  <c r="R63" i="3"/>
  <c r="R62" i="3"/>
  <c r="R26" i="3"/>
  <c r="R25" i="3"/>
  <c r="R24" i="3"/>
  <c r="R23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47" i="3"/>
  <c r="J146" i="3"/>
  <c r="J145" i="3"/>
  <c r="J144" i="3"/>
  <c r="J143" i="3"/>
  <c r="J142" i="3"/>
  <c r="J141" i="3"/>
  <c r="J140" i="3"/>
  <c r="J139" i="3"/>
  <c r="J138" i="3"/>
  <c r="J137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70" i="3"/>
  <c r="J69" i="3"/>
  <c r="J68" i="3"/>
  <c r="J67" i="3"/>
  <c r="J66" i="3"/>
  <c r="J65" i="3"/>
  <c r="J64" i="3"/>
  <c r="J63" i="3"/>
  <c r="J62" i="3"/>
  <c r="J26" i="3"/>
  <c r="J25" i="3"/>
  <c r="J24" i="3"/>
  <c r="J23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47" i="3"/>
  <c r="I146" i="3"/>
  <c r="I145" i="3"/>
  <c r="I144" i="3"/>
  <c r="I143" i="3"/>
  <c r="I142" i="3"/>
  <c r="I141" i="3"/>
  <c r="I140" i="3"/>
  <c r="I139" i="3"/>
  <c r="I138" i="3"/>
  <c r="I137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70" i="3"/>
  <c r="I69" i="3"/>
  <c r="I68" i="3"/>
  <c r="I67" i="3"/>
  <c r="I66" i="3"/>
  <c r="I65" i="3"/>
  <c r="I64" i="3"/>
  <c r="I63" i="3"/>
  <c r="I62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AB216" i="3" l="1"/>
  <c r="AK199" i="3"/>
  <c r="AT199" i="3"/>
  <c r="AT85" i="3"/>
  <c r="I200" i="3"/>
  <c r="AB199" i="3"/>
  <c r="AB221" i="3"/>
  <c r="AB222" i="3" s="1"/>
  <c r="AT57" i="3"/>
  <c r="K199" i="3"/>
  <c r="AK216" i="3"/>
  <c r="K59" i="3"/>
  <c r="I50" i="3"/>
  <c r="Z61" i="3"/>
  <c r="Z200" i="3"/>
  <c r="AT218" i="3"/>
  <c r="J50" i="3"/>
  <c r="K42" i="3"/>
  <c r="AT49" i="3"/>
  <c r="AB40" i="3"/>
  <c r="K191" i="3"/>
  <c r="K194" i="3" s="1"/>
  <c r="AS35" i="3"/>
  <c r="AT30" i="3"/>
  <c r="AK42" i="3"/>
  <c r="K40" i="3"/>
  <c r="AB41" i="3"/>
  <c r="AB48" i="3"/>
  <c r="K48" i="3"/>
  <c r="K218" i="3"/>
  <c r="AK178" i="3"/>
  <c r="AB29" i="3"/>
  <c r="AB182" i="3"/>
  <c r="AK41" i="3"/>
  <c r="K198" i="3"/>
  <c r="K200" i="3" s="1"/>
  <c r="K195" i="3"/>
  <c r="K197" i="3" s="1"/>
  <c r="AK182" i="3"/>
  <c r="AB91" i="3"/>
  <c r="K101" i="3"/>
  <c r="AB101" i="3"/>
  <c r="AK91" i="3"/>
  <c r="I76" i="3"/>
  <c r="AT73" i="3"/>
  <c r="AT60" i="3"/>
  <c r="AT59" i="3"/>
  <c r="I54" i="3"/>
  <c r="AT40" i="3"/>
  <c r="AK40" i="3"/>
  <c r="K38" i="3"/>
  <c r="Z43" i="3"/>
  <c r="Z35" i="3"/>
  <c r="AB102" i="3"/>
  <c r="AB59" i="3"/>
  <c r="AK97" i="3"/>
  <c r="AK99" i="3" s="1"/>
  <c r="AT41" i="3"/>
  <c r="K49" i="3"/>
  <c r="AK38" i="3"/>
  <c r="K92" i="3"/>
  <c r="AB39" i="3"/>
  <c r="AB77" i="3"/>
  <c r="AB78" i="3" s="1"/>
  <c r="AT216" i="3"/>
  <c r="AB42" i="3"/>
  <c r="K182" i="3"/>
  <c r="AK60" i="3"/>
  <c r="AB74" i="3"/>
  <c r="AK73" i="3"/>
  <c r="AK86" i="3"/>
  <c r="AT97" i="3"/>
  <c r="AT99" i="3" s="1"/>
  <c r="AB195" i="3"/>
  <c r="AB197" i="3" s="1"/>
  <c r="K55" i="3"/>
  <c r="K58" i="3" s="1"/>
  <c r="J54" i="3"/>
  <c r="AK52" i="3"/>
  <c r="AK54" i="3" s="1"/>
  <c r="AI61" i="3"/>
  <c r="K94" i="3"/>
  <c r="K97" i="3"/>
  <c r="K99" i="3" s="1"/>
  <c r="K221" i="3"/>
  <c r="K222" i="3" s="1"/>
  <c r="AK221" i="3"/>
  <c r="AK222" i="3" s="1"/>
  <c r="K213" i="3"/>
  <c r="K220" i="3" s="1"/>
  <c r="J220" i="3"/>
  <c r="AB203" i="3"/>
  <c r="AB207" i="3" s="1"/>
  <c r="K206" i="3"/>
  <c r="AK203" i="3"/>
  <c r="AK198" i="3"/>
  <c r="AB191" i="3"/>
  <c r="K178" i="3"/>
  <c r="K151" i="3"/>
  <c r="R151" i="3"/>
  <c r="AB151" i="3"/>
  <c r="AK108" i="3"/>
  <c r="AK105" i="3"/>
  <c r="AK106" i="3" s="1"/>
  <c r="AK83" i="3"/>
  <c r="AB75" i="3"/>
  <c r="J58" i="3"/>
  <c r="K53" i="3"/>
  <c r="AT52" i="3"/>
  <c r="AK48" i="3"/>
  <c r="AB49" i="3"/>
  <c r="K44" i="3"/>
  <c r="K47" i="3" s="1"/>
  <c r="AK44" i="3"/>
  <c r="AK47" i="3" s="1"/>
  <c r="AT42" i="3"/>
  <c r="K41" i="3"/>
  <c r="I43" i="3"/>
  <c r="AB38" i="3"/>
  <c r="K33" i="3"/>
  <c r="AT33" i="3"/>
  <c r="K29" i="3"/>
  <c r="AK29" i="3"/>
  <c r="AK33" i="3"/>
  <c r="R35" i="3"/>
  <c r="I35" i="3"/>
  <c r="AR50" i="3"/>
  <c r="AR197" i="3"/>
  <c r="AK151" i="3"/>
  <c r="AI43" i="3"/>
  <c r="AI50" i="3"/>
  <c r="AB45" i="3"/>
  <c r="AB209" i="3"/>
  <c r="AB212" i="3" s="1"/>
  <c r="Z50" i="3"/>
  <c r="AR202" i="3"/>
  <c r="I244" i="3"/>
  <c r="AT242" i="3"/>
  <c r="AT244" i="3" s="1"/>
  <c r="AK242" i="3"/>
  <c r="AK244" i="3" s="1"/>
  <c r="R244" i="3"/>
  <c r="AT221" i="3"/>
  <c r="AT222" i="3" s="1"/>
  <c r="K212" i="3"/>
  <c r="K203" i="3"/>
  <c r="AT206" i="3"/>
  <c r="AK206" i="3"/>
  <c r="R197" i="3"/>
  <c r="AB193" i="3"/>
  <c r="AB187" i="3"/>
  <c r="AT185" i="3"/>
  <c r="I104" i="3"/>
  <c r="R99" i="3"/>
  <c r="AB95" i="3"/>
  <c r="AT91" i="3"/>
  <c r="AT95" i="3"/>
  <c r="AB87" i="3"/>
  <c r="AT86" i="3"/>
  <c r="AK75" i="3"/>
  <c r="Z58" i="3"/>
  <c r="AK55" i="3"/>
  <c r="AB55" i="3"/>
  <c r="I58" i="3"/>
  <c r="AB52" i="3"/>
  <c r="AB54" i="3" s="1"/>
  <c r="AK36" i="3"/>
  <c r="AK37" i="3" s="1"/>
  <c r="K36" i="3"/>
  <c r="K37" i="3" s="1"/>
  <c r="AB36" i="3"/>
  <c r="AB37" i="3" s="1"/>
  <c r="AB33" i="3"/>
  <c r="R247" i="3"/>
  <c r="I190" i="3"/>
  <c r="Z190" i="3"/>
  <c r="AT178" i="3"/>
  <c r="R194" i="3"/>
  <c r="AK191" i="3"/>
  <c r="AK194" i="3" s="1"/>
  <c r="AB108" i="3"/>
  <c r="Z96" i="3"/>
  <c r="AB94" i="3"/>
  <c r="AT94" i="3"/>
  <c r="K87" i="3"/>
  <c r="J88" i="3"/>
  <c r="I88" i="3"/>
  <c r="AT87" i="3"/>
  <c r="AK87" i="3"/>
  <c r="J61" i="3"/>
  <c r="AT151" i="3"/>
  <c r="AK245" i="3"/>
  <c r="AK247" i="3" s="1"/>
  <c r="AK209" i="3"/>
  <c r="AK212" i="3" s="1"/>
  <c r="AK94" i="3"/>
  <c r="K75" i="3"/>
  <c r="K245" i="3"/>
  <c r="K247" i="3" s="1"/>
  <c r="K83" i="3"/>
  <c r="K39" i="3"/>
  <c r="AI88" i="3"/>
  <c r="Z99" i="3"/>
  <c r="AT240" i="3"/>
  <c r="K105" i="3"/>
  <c r="K106" i="3" s="1"/>
  <c r="I220" i="3"/>
  <c r="AB83" i="3"/>
  <c r="K52" i="3"/>
  <c r="AB240" i="3"/>
  <c r="R43" i="3"/>
  <c r="AK238" i="3"/>
  <c r="AK240" i="3" s="1"/>
  <c r="R88" i="3"/>
  <c r="AT105" i="3"/>
  <c r="AT106" i="3" s="1"/>
  <c r="AR43" i="3"/>
  <c r="AK39" i="3"/>
  <c r="AT75" i="3"/>
  <c r="R240" i="3"/>
  <c r="AI220" i="3"/>
  <c r="K95" i="3"/>
  <c r="K96" i="3" s="1"/>
  <c r="Z88" i="3"/>
  <c r="J212" i="3"/>
  <c r="J43" i="3"/>
  <c r="K242" i="3"/>
  <c r="K244" i="3" s="1"/>
  <c r="AT101" i="3"/>
  <c r="AR76" i="3"/>
  <c r="AK95" i="3"/>
  <c r="AB86" i="3"/>
  <c r="K31" i="3"/>
  <c r="Z76" i="3"/>
  <c r="AT39" i="3"/>
  <c r="J35" i="3"/>
  <c r="AK32" i="3"/>
  <c r="AB31" i="3"/>
  <c r="AB244" i="3"/>
  <c r="R47" i="3"/>
  <c r="R207" i="3"/>
  <c r="K60" i="3"/>
  <c r="AB218" i="3"/>
  <c r="AB220" i="3" s="1"/>
  <c r="AB97" i="3"/>
  <c r="AB99" i="3" s="1"/>
  <c r="AK59" i="3"/>
  <c r="AB44" i="3"/>
  <c r="AT198" i="3"/>
  <c r="AT200" i="3" s="1"/>
  <c r="K86" i="3"/>
  <c r="R76" i="3"/>
  <c r="K74" i="3"/>
  <c r="R96" i="3"/>
  <c r="AK57" i="3"/>
  <c r="AT182" i="3"/>
  <c r="I96" i="3"/>
  <c r="R61" i="3"/>
  <c r="AT179" i="3"/>
  <c r="AB105" i="3"/>
  <c r="AB106" i="3" s="1"/>
  <c r="AB60" i="3"/>
  <c r="AI76" i="3"/>
  <c r="AR247" i="3"/>
  <c r="AK213" i="3"/>
  <c r="AK220" i="3" s="1"/>
  <c r="J96" i="3"/>
  <c r="AB245" i="3"/>
  <c r="AB247" i="3" s="1"/>
  <c r="AK195" i="3"/>
  <c r="AK197" i="3" s="1"/>
  <c r="R200" i="3"/>
  <c r="AT29" i="3"/>
  <c r="AK49" i="3"/>
  <c r="J76" i="3"/>
  <c r="AB179" i="3"/>
  <c r="AK102" i="3"/>
  <c r="AK104" i="3" s="1"/>
  <c r="K102" i="3"/>
  <c r="R104" i="3"/>
  <c r="R220" i="3"/>
  <c r="AI190" i="3"/>
  <c r="I61" i="3"/>
  <c r="AR54" i="3"/>
  <c r="AK187" i="3"/>
  <c r="AK85" i="3"/>
  <c r="AT209" i="3"/>
  <c r="AT212" i="3" s="1"/>
  <c r="AK31" i="3"/>
  <c r="AB57" i="3"/>
  <c r="AT187" i="3"/>
  <c r="K179" i="3"/>
  <c r="AT74" i="3"/>
  <c r="I207" i="3"/>
  <c r="AR88" i="3"/>
  <c r="AB180" i="3"/>
  <c r="AR47" i="3"/>
  <c r="J200" i="3"/>
  <c r="R54" i="3"/>
  <c r="AB198" i="3"/>
  <c r="R58" i="3"/>
  <c r="K107" i="3"/>
  <c r="K108" i="3" s="1"/>
  <c r="AR61" i="3"/>
  <c r="AB89" i="3"/>
  <c r="R50" i="3"/>
  <c r="AR212" i="3"/>
  <c r="AK74" i="3"/>
  <c r="AT102" i="3"/>
  <c r="R190" i="3"/>
  <c r="R212" i="3"/>
  <c r="K240" i="3"/>
  <c r="AR99" i="3"/>
  <c r="AR200" i="3"/>
  <c r="AT245" i="3"/>
  <c r="AT247" i="3" s="1"/>
  <c r="AR96" i="3"/>
  <c r="AR240" i="3"/>
  <c r="AR106" i="3"/>
  <c r="AT44" i="3"/>
  <c r="AT47" i="3" s="1"/>
  <c r="AR104" i="3"/>
  <c r="AT38" i="3"/>
  <c r="AR82" i="3"/>
  <c r="AR244" i="3"/>
  <c r="AT195" i="3"/>
  <c r="AT197" i="3" s="1"/>
  <c r="AR190" i="3"/>
  <c r="AR153" i="3"/>
  <c r="AT48" i="3"/>
  <c r="AT50" i="3" s="1"/>
  <c r="AR222" i="3"/>
  <c r="AT83" i="3"/>
  <c r="AR151" i="3"/>
  <c r="Z237" i="3"/>
  <c r="AA47" i="3"/>
  <c r="AA43" i="3"/>
  <c r="AM35" i="3"/>
  <c r="AB32" i="3"/>
  <c r="AA35" i="3"/>
  <c r="AT55" i="3"/>
  <c r="AR58" i="3"/>
  <c r="AR37" i="3"/>
  <c r="AT36" i="3"/>
  <c r="AT37" i="3" s="1"/>
  <c r="AT203" i="3"/>
  <c r="AR207" i="3"/>
  <c r="AT77" i="3"/>
  <c r="AT78" i="3" s="1"/>
  <c r="AR78" i="3"/>
  <c r="AT191" i="3"/>
  <c r="AT194" i="3" s="1"/>
  <c r="AR194" i="3"/>
  <c r="AT79" i="3"/>
  <c r="AT80" i="3" s="1"/>
  <c r="AR80" i="3"/>
  <c r="AT213" i="3"/>
  <c r="AR220" i="3"/>
  <c r="AT108" i="3"/>
  <c r="AT72" i="3"/>
  <c r="R136" i="3"/>
  <c r="S136" i="3"/>
  <c r="AA276" i="3"/>
  <c r="AI237" i="3"/>
  <c r="AJ276" i="3"/>
  <c r="R276" i="3"/>
  <c r="R177" i="3"/>
  <c r="Z276" i="3"/>
  <c r="AA177" i="3"/>
  <c r="R148" i="3"/>
  <c r="S237" i="3"/>
  <c r="Z177" i="3"/>
  <c r="AJ177" i="3"/>
  <c r="S177" i="3"/>
  <c r="AA237" i="3"/>
  <c r="AI177" i="3"/>
  <c r="AI276" i="3"/>
  <c r="R237" i="3"/>
  <c r="S148" i="3"/>
  <c r="S276" i="3"/>
  <c r="AJ237" i="3"/>
  <c r="K252" i="3"/>
  <c r="K130" i="3"/>
  <c r="K169" i="3"/>
  <c r="K266" i="3"/>
  <c r="K16" i="3"/>
  <c r="K113" i="3"/>
  <c r="K168" i="3"/>
  <c r="K12" i="3"/>
  <c r="K125" i="3"/>
  <c r="K156" i="3"/>
  <c r="K226" i="3"/>
  <c r="K261" i="3"/>
  <c r="K8" i="3"/>
  <c r="K67" i="3"/>
  <c r="K160" i="3"/>
  <c r="K230" i="3"/>
  <c r="K273" i="3"/>
  <c r="K63" i="3"/>
  <c r="K133" i="3"/>
  <c r="K164" i="3"/>
  <c r="K234" i="3"/>
  <c r="K269" i="3"/>
  <c r="K24" i="3"/>
  <c r="K121" i="3"/>
  <c r="K146" i="3"/>
  <c r="K176" i="3"/>
  <c r="K265" i="3"/>
  <c r="K20" i="3"/>
  <c r="K117" i="3"/>
  <c r="K142" i="3"/>
  <c r="K172" i="3"/>
  <c r="K253" i="3"/>
  <c r="AB129" i="3"/>
  <c r="AB257" i="3"/>
  <c r="K25" i="3"/>
  <c r="AB130" i="3"/>
  <c r="AK274" i="3"/>
  <c r="K64" i="3"/>
  <c r="K126" i="3"/>
  <c r="K157" i="3"/>
  <c r="K235" i="3"/>
  <c r="AK168" i="3"/>
  <c r="AB111" i="3"/>
  <c r="AB121" i="3"/>
  <c r="AB131" i="3"/>
  <c r="AB66" i="3"/>
  <c r="AB264" i="3"/>
  <c r="AK270" i="3"/>
  <c r="AB16" i="3"/>
  <c r="AB68" i="3"/>
  <c r="AK258" i="3"/>
  <c r="AK8" i="3"/>
  <c r="AK9" i="3"/>
  <c r="K9" i="3"/>
  <c r="K68" i="3"/>
  <c r="K122" i="3"/>
  <c r="K231" i="3"/>
  <c r="K21" i="3"/>
  <c r="K118" i="3"/>
  <c r="K143" i="3"/>
  <c r="K173" i="3"/>
  <c r="K254" i="3"/>
  <c r="AB146" i="3"/>
  <c r="AK156" i="3"/>
  <c r="K17" i="3"/>
  <c r="K114" i="3"/>
  <c r="K161" i="3"/>
  <c r="K13" i="3"/>
  <c r="K134" i="3"/>
  <c r="K165" i="3"/>
  <c r="K227" i="3"/>
  <c r="K262" i="3"/>
  <c r="K270" i="3"/>
  <c r="K112" i="3"/>
  <c r="K128" i="3"/>
  <c r="K137" i="3"/>
  <c r="AK145" i="3"/>
  <c r="K167" i="3"/>
  <c r="AK229" i="3"/>
  <c r="K248" i="3"/>
  <c r="AB64" i="3"/>
  <c r="AB175" i="3"/>
  <c r="AB7" i="3"/>
  <c r="K15" i="3"/>
  <c r="K23" i="3"/>
  <c r="K66" i="3"/>
  <c r="AK112" i="3"/>
  <c r="K120" i="3"/>
  <c r="AB137" i="3"/>
  <c r="K145" i="3"/>
  <c r="AB159" i="3"/>
  <c r="K175" i="3"/>
  <c r="AB229" i="3"/>
  <c r="AK248" i="3"/>
  <c r="K256" i="3"/>
  <c r="K264" i="3"/>
  <c r="K272" i="3"/>
  <c r="K11" i="3"/>
  <c r="K19" i="3"/>
  <c r="K62" i="3"/>
  <c r="AK70" i="3"/>
  <c r="K116" i="3"/>
  <c r="K124" i="3"/>
  <c r="K132" i="3"/>
  <c r="K141" i="3"/>
  <c r="K155" i="3"/>
  <c r="K163" i="3"/>
  <c r="K171" i="3"/>
  <c r="AB225" i="3"/>
  <c r="K233" i="3"/>
  <c r="AK252" i="3"/>
  <c r="K260" i="3"/>
  <c r="K268" i="3"/>
  <c r="K229" i="3"/>
  <c r="AB63" i="3"/>
  <c r="AK253" i="3"/>
  <c r="AK230" i="3"/>
  <c r="AK138" i="3"/>
  <c r="AK146" i="3"/>
  <c r="AK125" i="3"/>
  <c r="AK114" i="3"/>
  <c r="AK63" i="3"/>
  <c r="AB262" i="3"/>
  <c r="AB265" i="3"/>
  <c r="AK254" i="3"/>
  <c r="AK223" i="3"/>
  <c r="AK231" i="3"/>
  <c r="AK171" i="3"/>
  <c r="AK139" i="3"/>
  <c r="AK147" i="3"/>
  <c r="AK126" i="3"/>
  <c r="AK115" i="3"/>
  <c r="AK64" i="3"/>
  <c r="AK24" i="3"/>
  <c r="AK12" i="3"/>
  <c r="AK20" i="3"/>
  <c r="AK167" i="3"/>
  <c r="AB263" i="3"/>
  <c r="AB273" i="3"/>
  <c r="AB227" i="3"/>
  <c r="AK169" i="3"/>
  <c r="AK155" i="3"/>
  <c r="AB120" i="3"/>
  <c r="AB15" i="3"/>
  <c r="AB8" i="3"/>
  <c r="K138" i="3"/>
  <c r="AK176" i="3"/>
  <c r="K249" i="3"/>
  <c r="AK265" i="3"/>
  <c r="AK227" i="3"/>
  <c r="AK175" i="3"/>
  <c r="AK143" i="3"/>
  <c r="AK121" i="3"/>
  <c r="AK68" i="3"/>
  <c r="AK16" i="3"/>
  <c r="AB14" i="3"/>
  <c r="AB67" i="3"/>
  <c r="AK17" i="3"/>
  <c r="AK122" i="3"/>
  <c r="K139" i="3"/>
  <c r="K147" i="3"/>
  <c r="AK161" i="3"/>
  <c r="K223" i="3"/>
  <c r="K250" i="3"/>
  <c r="K258" i="3"/>
  <c r="K274" i="3"/>
  <c r="AB138" i="3"/>
  <c r="AB226" i="3"/>
  <c r="AB169" i="3"/>
  <c r="AB133" i="3"/>
  <c r="AB161" i="3"/>
  <c r="K14" i="3"/>
  <c r="K22" i="3"/>
  <c r="K65" i="3"/>
  <c r="AK111" i="3"/>
  <c r="K144" i="3"/>
  <c r="K158" i="3"/>
  <c r="AB166" i="3"/>
  <c r="K174" i="3"/>
  <c r="K255" i="3"/>
  <c r="K115" i="3"/>
  <c r="K162" i="3"/>
  <c r="K170" i="3"/>
  <c r="K224" i="3"/>
  <c r="K232" i="3"/>
  <c r="K267" i="3"/>
  <c r="K275" i="3"/>
  <c r="AB118" i="3"/>
  <c r="AB128" i="3"/>
  <c r="AB139" i="3"/>
  <c r="AB147" i="3"/>
  <c r="AB164" i="3"/>
  <c r="AB248" i="3"/>
  <c r="AK273" i="3"/>
  <c r="K111" i="3"/>
  <c r="AB119" i="3"/>
  <c r="K127" i="3"/>
  <c r="K135" i="3"/>
  <c r="AK144" i="3"/>
  <c r="K166" i="3"/>
  <c r="AB174" i="3"/>
  <c r="AK228" i="3"/>
  <c r="K236" i="3"/>
  <c r="K263" i="3"/>
  <c r="AB271" i="3"/>
  <c r="AK271" i="3"/>
  <c r="K271" i="3"/>
  <c r="K26" i="3"/>
  <c r="AB26" i="3"/>
  <c r="AK123" i="3"/>
  <c r="K123" i="3"/>
  <c r="AB123" i="3"/>
  <c r="K259" i="3"/>
  <c r="AK259" i="3"/>
  <c r="K10" i="3"/>
  <c r="AB10" i="3"/>
  <c r="AK10" i="3"/>
  <c r="AB140" i="3"/>
  <c r="K140" i="3"/>
  <c r="K251" i="3"/>
  <c r="AK251" i="3"/>
  <c r="AB236" i="3"/>
  <c r="AK18" i="3"/>
  <c r="AB18" i="3"/>
  <c r="K18" i="3"/>
  <c r="K69" i="3"/>
  <c r="AK69" i="3"/>
  <c r="K131" i="3"/>
  <c r="AK131" i="3"/>
  <c r="K154" i="3"/>
  <c r="AB154" i="3"/>
  <c r="AB144" i="3"/>
  <c r="K159" i="3"/>
  <c r="AB19" i="3"/>
  <c r="AB251" i="3"/>
  <c r="AK170" i="3"/>
  <c r="AK23" i="3"/>
  <c r="AK132" i="3"/>
  <c r="AB20" i="3"/>
  <c r="AB272" i="3"/>
  <c r="AB256" i="3"/>
  <c r="AK137" i="3"/>
  <c r="AK62" i="3"/>
  <c r="K257" i="3"/>
  <c r="AB21" i="3"/>
  <c r="AB176" i="3"/>
  <c r="AB270" i="3"/>
  <c r="AK268" i="3"/>
  <c r="AK232" i="3"/>
  <c r="AK65" i="3"/>
  <c r="K129" i="3"/>
  <c r="K228" i="3"/>
  <c r="AB9" i="3"/>
  <c r="AB17" i="3"/>
  <c r="AB69" i="3"/>
  <c r="AB116" i="3"/>
  <c r="AB126" i="3"/>
  <c r="AB162" i="3"/>
  <c r="AB172" i="3"/>
  <c r="AB145" i="3"/>
  <c r="AK164" i="3"/>
  <c r="K7" i="3"/>
  <c r="AB155" i="3"/>
  <c r="AB269" i="3"/>
  <c r="AB233" i="3"/>
  <c r="AB168" i="3"/>
  <c r="AB253" i="3"/>
  <c r="AK224" i="3"/>
  <c r="AK140" i="3"/>
  <c r="AK116" i="3"/>
  <c r="AK21" i="3"/>
  <c r="AB23" i="3"/>
  <c r="AB112" i="3"/>
  <c r="AB122" i="3"/>
  <c r="AB132" i="3"/>
  <c r="AB143" i="3"/>
  <c r="AB158" i="3"/>
  <c r="AB223" i="3"/>
  <c r="AB231" i="3"/>
  <c r="AB254" i="3"/>
  <c r="AB274" i="3"/>
  <c r="AB258" i="3"/>
  <c r="AB167" i="3"/>
  <c r="AK269" i="3"/>
  <c r="AK263" i="3"/>
  <c r="AK256" i="3"/>
  <c r="AK225" i="3"/>
  <c r="AK233" i="3"/>
  <c r="AK173" i="3"/>
  <c r="AK159" i="3"/>
  <c r="AK141" i="3"/>
  <c r="AK129" i="3"/>
  <c r="AK119" i="3"/>
  <c r="AK66" i="3"/>
  <c r="AK26" i="3"/>
  <c r="AK14" i="3"/>
  <c r="AB228" i="3"/>
  <c r="AB70" i="3"/>
  <c r="AK19" i="3"/>
  <c r="AB12" i="3"/>
  <c r="AB141" i="3"/>
  <c r="AK275" i="3"/>
  <c r="AK272" i="3"/>
  <c r="AK133" i="3"/>
  <c r="AB13" i="3"/>
  <c r="AB156" i="3"/>
  <c r="AK255" i="3"/>
  <c r="AK172" i="3"/>
  <c r="AK128" i="3"/>
  <c r="AK25" i="3"/>
  <c r="AB24" i="3"/>
  <c r="AB114" i="3"/>
  <c r="AB170" i="3"/>
  <c r="AB224" i="3"/>
  <c r="AB232" i="3"/>
  <c r="AB255" i="3"/>
  <c r="AB275" i="3"/>
  <c r="AB62" i="3"/>
  <c r="AK264" i="3"/>
  <c r="AK257" i="3"/>
  <c r="AK226" i="3"/>
  <c r="AK166" i="3"/>
  <c r="AK174" i="3"/>
  <c r="AK154" i="3"/>
  <c r="AK142" i="3"/>
  <c r="AK130" i="3"/>
  <c r="AK120" i="3"/>
  <c r="AK67" i="3"/>
  <c r="AK7" i="3"/>
  <c r="AK15" i="3"/>
  <c r="AB11" i="3"/>
  <c r="AB259" i="3"/>
  <c r="AB252" i="3"/>
  <c r="AK236" i="3"/>
  <c r="AK11" i="3"/>
  <c r="AK162" i="3"/>
  <c r="AB65" i="3"/>
  <c r="AB142" i="3"/>
  <c r="AB230" i="3"/>
  <c r="AK262" i="3"/>
  <c r="AK158" i="3"/>
  <c r="AK118" i="3"/>
  <c r="AK13" i="3"/>
  <c r="K70" i="3"/>
  <c r="K119" i="3"/>
  <c r="K225" i="3"/>
  <c r="AB25" i="3"/>
  <c r="AB115" i="3"/>
  <c r="AB125" i="3"/>
  <c r="AB171" i="3"/>
  <c r="AB268" i="3"/>
  <c r="AB173" i="3"/>
  <c r="AQ68" i="3"/>
  <c r="AQ67" i="3"/>
  <c r="AQ66" i="3"/>
  <c r="AQ63" i="3"/>
  <c r="AQ62" i="3"/>
  <c r="AP70" i="3"/>
  <c r="AP69" i="3"/>
  <c r="AP68" i="3"/>
  <c r="AP66" i="3"/>
  <c r="AP65" i="3"/>
  <c r="AP64" i="3"/>
  <c r="AP63" i="3"/>
  <c r="AP62" i="3"/>
  <c r="AO70" i="3"/>
  <c r="AO69" i="3"/>
  <c r="AO68" i="3"/>
  <c r="AO67" i="3"/>
  <c r="AO66" i="3"/>
  <c r="AO65" i="3"/>
  <c r="AO64" i="3"/>
  <c r="AO63" i="3"/>
  <c r="AO62" i="3"/>
  <c r="AN70" i="3"/>
  <c r="AN69" i="3"/>
  <c r="AN68" i="3"/>
  <c r="AN67" i="3"/>
  <c r="AN66" i="3"/>
  <c r="AN65" i="3"/>
  <c r="AN64" i="3"/>
  <c r="AN63" i="3"/>
  <c r="AN62" i="3"/>
  <c r="AM70" i="3"/>
  <c r="AS70" i="3" s="1"/>
  <c r="AM69" i="3"/>
  <c r="AS69" i="3" s="1"/>
  <c r="AM68" i="3"/>
  <c r="AS68" i="3" s="1"/>
  <c r="AM67" i="3"/>
  <c r="AM66" i="3"/>
  <c r="AS66" i="3" s="1"/>
  <c r="AM65" i="3"/>
  <c r="AS65" i="3" s="1"/>
  <c r="AM64" i="3"/>
  <c r="AS64" i="3" s="1"/>
  <c r="AM63" i="3"/>
  <c r="AS63" i="3" s="1"/>
  <c r="AM62" i="3"/>
  <c r="AS62" i="3" s="1"/>
  <c r="AH71" i="3"/>
  <c r="AG71" i="3"/>
  <c r="AF71" i="3"/>
  <c r="AE71" i="3"/>
  <c r="AD71" i="3"/>
  <c r="AH136" i="3"/>
  <c r="AG136" i="3"/>
  <c r="AF136" i="3"/>
  <c r="AE136" i="3"/>
  <c r="AD136" i="3"/>
  <c r="Y71" i="3"/>
  <c r="X71" i="3"/>
  <c r="W71" i="3"/>
  <c r="V71" i="3"/>
  <c r="U71" i="3"/>
  <c r="AQ236" i="3"/>
  <c r="AO236" i="3"/>
  <c r="AN236" i="3"/>
  <c r="AM236" i="3"/>
  <c r="AS236" i="3" s="1"/>
  <c r="AM235" i="3"/>
  <c r="AS235" i="3" s="1"/>
  <c r="AM234" i="3"/>
  <c r="AS234" i="3" s="1"/>
  <c r="AP233" i="3"/>
  <c r="AO233" i="3"/>
  <c r="AN233" i="3"/>
  <c r="AM233" i="3"/>
  <c r="AS233" i="3" s="1"/>
  <c r="AP232" i="3"/>
  <c r="AO232" i="3"/>
  <c r="AN232" i="3"/>
  <c r="AM232" i="3"/>
  <c r="AS232" i="3" s="1"/>
  <c r="AP231" i="3"/>
  <c r="AO231" i="3"/>
  <c r="AN231" i="3"/>
  <c r="AM231" i="3"/>
  <c r="AS231" i="3" s="1"/>
  <c r="AO230" i="3"/>
  <c r="AN230" i="3"/>
  <c r="AM230" i="3"/>
  <c r="AS230" i="3" s="1"/>
  <c r="AQ229" i="3"/>
  <c r="AP229" i="3"/>
  <c r="AO229" i="3"/>
  <c r="AN229" i="3"/>
  <c r="AM229" i="3"/>
  <c r="AS229" i="3" s="1"/>
  <c r="AO228" i="3"/>
  <c r="AN228" i="3"/>
  <c r="AM228" i="3"/>
  <c r="AS228" i="3" s="1"/>
  <c r="AP227" i="3"/>
  <c r="AO227" i="3"/>
  <c r="AN227" i="3"/>
  <c r="AM227" i="3"/>
  <c r="AS227" i="3" s="1"/>
  <c r="AP226" i="3"/>
  <c r="AO226" i="3"/>
  <c r="AN226" i="3"/>
  <c r="AM226" i="3"/>
  <c r="AS226" i="3" s="1"/>
  <c r="AP225" i="3"/>
  <c r="AO225" i="3"/>
  <c r="AN225" i="3"/>
  <c r="AM225" i="3"/>
  <c r="AS225" i="3" s="1"/>
  <c r="AP224" i="3"/>
  <c r="AO224" i="3"/>
  <c r="AN224" i="3"/>
  <c r="AM224" i="3"/>
  <c r="AS224" i="3" s="1"/>
  <c r="AO223" i="3"/>
  <c r="AN223" i="3"/>
  <c r="AM223" i="3"/>
  <c r="AK235" i="3"/>
  <c r="AK234" i="3"/>
  <c r="AB235" i="3"/>
  <c r="AB234" i="3"/>
  <c r="AQ26" i="3"/>
  <c r="AP26" i="3"/>
  <c r="AO26" i="3"/>
  <c r="AN26" i="3"/>
  <c r="AM26" i="3"/>
  <c r="AQ25" i="3"/>
  <c r="AP25" i="3"/>
  <c r="AO25" i="3"/>
  <c r="AN25" i="3"/>
  <c r="AM25" i="3"/>
  <c r="AS25" i="3" s="1"/>
  <c r="AO24" i="3"/>
  <c r="AN24" i="3"/>
  <c r="AM24" i="3"/>
  <c r="AS24" i="3" s="1"/>
  <c r="AP23" i="3"/>
  <c r="AN23" i="3"/>
  <c r="AM23" i="3"/>
  <c r="AS23" i="3" s="1"/>
  <c r="AM22" i="3"/>
  <c r="AS22" i="3" s="1"/>
  <c r="AO21" i="3"/>
  <c r="AN21" i="3"/>
  <c r="AM21" i="3"/>
  <c r="AS21" i="3" s="1"/>
  <c r="AP20" i="3"/>
  <c r="AO20" i="3"/>
  <c r="AN20" i="3"/>
  <c r="AM20" i="3"/>
  <c r="AS20" i="3" s="1"/>
  <c r="AQ19" i="3"/>
  <c r="AP19" i="3"/>
  <c r="AO19" i="3"/>
  <c r="AN19" i="3"/>
  <c r="AM19" i="3"/>
  <c r="AS19" i="3" s="1"/>
  <c r="AQ18" i="3"/>
  <c r="AP18" i="3"/>
  <c r="AO18" i="3"/>
  <c r="AN18" i="3"/>
  <c r="AM18" i="3"/>
  <c r="AS18" i="3" s="1"/>
  <c r="AQ17" i="3"/>
  <c r="AP17" i="3"/>
  <c r="AO17" i="3"/>
  <c r="AN17" i="3"/>
  <c r="AM17" i="3"/>
  <c r="AS17" i="3" s="1"/>
  <c r="AQ16" i="3"/>
  <c r="AP16" i="3"/>
  <c r="AO16" i="3"/>
  <c r="AN16" i="3"/>
  <c r="AM16" i="3"/>
  <c r="AS16" i="3" s="1"/>
  <c r="AQ15" i="3"/>
  <c r="AP15" i="3"/>
  <c r="AO15" i="3"/>
  <c r="AN15" i="3"/>
  <c r="AM15" i="3"/>
  <c r="AS15" i="3" s="1"/>
  <c r="AQ14" i="3"/>
  <c r="AP14" i="3"/>
  <c r="AO14" i="3"/>
  <c r="AN14" i="3"/>
  <c r="AM14" i="3"/>
  <c r="AS14" i="3" s="1"/>
  <c r="AQ13" i="3"/>
  <c r="AP13" i="3"/>
  <c r="AO13" i="3"/>
  <c r="AN13" i="3"/>
  <c r="AM13" i="3"/>
  <c r="AS13" i="3" s="1"/>
  <c r="AQ12" i="3"/>
  <c r="AO12" i="3"/>
  <c r="AN12" i="3"/>
  <c r="AM12" i="3"/>
  <c r="AS12" i="3" s="1"/>
  <c r="AQ11" i="3"/>
  <c r="AP11" i="3"/>
  <c r="AO11" i="3"/>
  <c r="AN11" i="3"/>
  <c r="AM11" i="3"/>
  <c r="AS11" i="3" s="1"/>
  <c r="AQ10" i="3"/>
  <c r="AP10" i="3"/>
  <c r="AO10" i="3"/>
  <c r="AN10" i="3"/>
  <c r="AM10" i="3"/>
  <c r="AS10" i="3" s="1"/>
  <c r="AQ9" i="3"/>
  <c r="AP9" i="3"/>
  <c r="AO9" i="3"/>
  <c r="AN9" i="3"/>
  <c r="AM9" i="3"/>
  <c r="AS9" i="3" s="1"/>
  <c r="AP8" i="3"/>
  <c r="AO8" i="3"/>
  <c r="AN8" i="3"/>
  <c r="AM8" i="3"/>
  <c r="AS8" i="3" s="1"/>
  <c r="AQ7" i="3"/>
  <c r="AP7" i="3"/>
  <c r="AO7" i="3"/>
  <c r="AM7" i="3"/>
  <c r="AS7" i="3" s="1"/>
  <c r="AP6" i="3"/>
  <c r="AO6" i="3"/>
  <c r="AN6" i="3"/>
  <c r="AM6" i="3"/>
  <c r="AS6" i="3" s="1"/>
  <c r="AT58" i="3" l="1"/>
  <c r="AK200" i="3"/>
  <c r="AB200" i="3"/>
  <c r="AT61" i="3"/>
  <c r="K61" i="3"/>
  <c r="K104" i="3"/>
  <c r="K190" i="3"/>
  <c r="K54" i="3"/>
  <c r="AK35" i="3"/>
  <c r="AT35" i="3"/>
  <c r="AB50" i="3"/>
  <c r="AB61" i="3"/>
  <c r="AT220" i="3"/>
  <c r="AT54" i="3"/>
  <c r="AK190" i="3"/>
  <c r="K43" i="3"/>
  <c r="K50" i="3"/>
  <c r="K207" i="3"/>
  <c r="AB104" i="3"/>
  <c r="AK50" i="3"/>
  <c r="AB35" i="3"/>
  <c r="AK96" i="3"/>
  <c r="AB76" i="3"/>
  <c r="AB43" i="3"/>
  <c r="K35" i="3"/>
  <c r="AK58" i="3"/>
  <c r="AK207" i="3"/>
  <c r="AK61" i="3"/>
  <c r="AB194" i="3"/>
  <c r="AK76" i="3"/>
  <c r="AK43" i="3"/>
  <c r="AK88" i="3"/>
  <c r="AB88" i="3"/>
  <c r="AB47" i="3"/>
  <c r="AT96" i="3"/>
  <c r="AT190" i="3"/>
  <c r="AT88" i="3"/>
  <c r="AT207" i="3"/>
  <c r="AB190" i="3"/>
  <c r="AT104" i="3"/>
  <c r="AB58" i="3"/>
  <c r="K88" i="3"/>
  <c r="AT43" i="3"/>
  <c r="K76" i="3"/>
  <c r="AB96" i="3"/>
  <c r="AT76" i="3"/>
  <c r="AQ237" i="3"/>
  <c r="AP237" i="3"/>
  <c r="AO237" i="3"/>
  <c r="AS223" i="3"/>
  <c r="AS237" i="3" s="1"/>
  <c r="AM237" i="3"/>
  <c r="AN237" i="3"/>
  <c r="AB237" i="3"/>
  <c r="AK237" i="3"/>
  <c r="AS67" i="3"/>
  <c r="AR70" i="3"/>
  <c r="AT70" i="3" s="1"/>
  <c r="AR11" i="3"/>
  <c r="AT11" i="3" s="1"/>
  <c r="AR16" i="3"/>
  <c r="AT16" i="3" s="1"/>
  <c r="AR21" i="3"/>
  <c r="AT21" i="3" s="1"/>
  <c r="AR224" i="3"/>
  <c r="AT224" i="3" s="1"/>
  <c r="AR226" i="3"/>
  <c r="AT226" i="3" s="1"/>
  <c r="AR228" i="3"/>
  <c r="AT228" i="3" s="1"/>
  <c r="AR230" i="3"/>
  <c r="AT230" i="3" s="1"/>
  <c r="AR68" i="3"/>
  <c r="AT68" i="3" s="1"/>
  <c r="AR19" i="3"/>
  <c r="AT19" i="3" s="1"/>
  <c r="AR24" i="3"/>
  <c r="AT24" i="3" s="1"/>
  <c r="AR232" i="3"/>
  <c r="AT232" i="3" s="1"/>
  <c r="AR67" i="3"/>
  <c r="AR7" i="3"/>
  <c r="AT7" i="3" s="1"/>
  <c r="AR9" i="3"/>
  <c r="AT9" i="3" s="1"/>
  <c r="AR14" i="3"/>
  <c r="AT14" i="3" s="1"/>
  <c r="AR66" i="3"/>
  <c r="AT66" i="3" s="1"/>
  <c r="AR12" i="3"/>
  <c r="AT12" i="3" s="1"/>
  <c r="AR17" i="3"/>
  <c r="AT17" i="3" s="1"/>
  <c r="AR223" i="3"/>
  <c r="AR65" i="3"/>
  <c r="AT65" i="3" s="1"/>
  <c r="AS26" i="3"/>
  <c r="AR26" i="3"/>
  <c r="AB148" i="3"/>
  <c r="AR20" i="3"/>
  <c r="AT20" i="3" s="1"/>
  <c r="AR23" i="3"/>
  <c r="AT23" i="3" s="1"/>
  <c r="AR225" i="3"/>
  <c r="AT225" i="3" s="1"/>
  <c r="AR227" i="3"/>
  <c r="AT227" i="3" s="1"/>
  <c r="AR64" i="3"/>
  <c r="AT64" i="3" s="1"/>
  <c r="AP71" i="3"/>
  <c r="AQ71" i="3"/>
  <c r="AR13" i="3"/>
  <c r="AT13" i="3" s="1"/>
  <c r="AR236" i="3"/>
  <c r="AT236" i="3" s="1"/>
  <c r="AR69" i="3"/>
  <c r="AT69" i="3" s="1"/>
  <c r="AR8" i="3"/>
  <c r="AT8" i="3" s="1"/>
  <c r="AR18" i="3"/>
  <c r="AT18" i="3" s="1"/>
  <c r="AR25" i="3"/>
  <c r="AT25" i="3" s="1"/>
  <c r="AR62" i="3"/>
  <c r="AT62" i="3" s="1"/>
  <c r="AR10" i="3"/>
  <c r="AT10" i="3" s="1"/>
  <c r="AR15" i="3"/>
  <c r="AT15" i="3" s="1"/>
  <c r="AR229" i="3"/>
  <c r="AT229" i="3" s="1"/>
  <c r="AR231" i="3"/>
  <c r="AT231" i="3" s="1"/>
  <c r="AR233" i="3"/>
  <c r="AT233" i="3" s="1"/>
  <c r="AR63" i="3"/>
  <c r="AT63" i="3" s="1"/>
  <c r="AM71" i="3"/>
  <c r="AN71" i="3"/>
  <c r="AO71" i="3"/>
  <c r="AR6" i="3"/>
  <c r="AT223" i="3" l="1"/>
  <c r="AT237" i="3" s="1"/>
  <c r="AR237" i="3"/>
  <c r="AT67" i="3"/>
  <c r="AT26" i="3"/>
  <c r="AB249" i="3"/>
  <c r="AB250" i="3"/>
  <c r="AB260" i="3"/>
  <c r="AB261" i="3"/>
  <c r="AB266" i="3"/>
  <c r="AB267" i="3"/>
  <c r="AK260" i="3"/>
  <c r="AK261" i="3"/>
  <c r="AK266" i="3"/>
  <c r="AM271" i="3"/>
  <c r="AS271" i="3" s="1"/>
  <c r="AN271" i="3"/>
  <c r="AO271" i="3"/>
  <c r="AP271" i="3"/>
  <c r="AM272" i="3"/>
  <c r="AS272" i="3" s="1"/>
  <c r="AN272" i="3"/>
  <c r="AO272" i="3"/>
  <c r="AM273" i="3"/>
  <c r="AS273" i="3" s="1"/>
  <c r="AN273" i="3"/>
  <c r="AO273" i="3"/>
  <c r="AM274" i="3"/>
  <c r="AS274" i="3" s="1"/>
  <c r="AN274" i="3"/>
  <c r="AO274" i="3"/>
  <c r="AQ274" i="3"/>
  <c r="AM275" i="3"/>
  <c r="AS275" i="3" s="1"/>
  <c r="AN275" i="3"/>
  <c r="AR275" i="3" s="1"/>
  <c r="AM263" i="3"/>
  <c r="AS263" i="3" s="1"/>
  <c r="AO263" i="3"/>
  <c r="AQ263" i="3"/>
  <c r="AM264" i="3"/>
  <c r="AS264" i="3" s="1"/>
  <c r="AN264" i="3"/>
  <c r="AO264" i="3"/>
  <c r="AM265" i="3"/>
  <c r="AS265" i="3" s="1"/>
  <c r="AN265" i="3"/>
  <c r="AO265" i="3"/>
  <c r="AM266" i="3"/>
  <c r="AS266" i="3" s="1"/>
  <c r="AM267" i="3"/>
  <c r="AS267" i="3" s="1"/>
  <c r="AM268" i="3"/>
  <c r="AS268" i="3" s="1"/>
  <c r="AN268" i="3"/>
  <c r="AO268" i="3"/>
  <c r="AM269" i="3"/>
  <c r="AS269" i="3" s="1"/>
  <c r="AN269" i="3"/>
  <c r="AO269" i="3"/>
  <c r="AQ269" i="3"/>
  <c r="AM270" i="3"/>
  <c r="AS270" i="3" s="1"/>
  <c r="AN270" i="3"/>
  <c r="AO270" i="3"/>
  <c r="AP270" i="3"/>
  <c r="AQ270" i="3"/>
  <c r="AM256" i="3"/>
  <c r="AS256" i="3" s="1"/>
  <c r="AO256" i="3"/>
  <c r="AP256" i="3"/>
  <c r="AQ256" i="3"/>
  <c r="AM257" i="3"/>
  <c r="AS257" i="3" s="1"/>
  <c r="AN257" i="3"/>
  <c r="AO257" i="3"/>
  <c r="AP257" i="3"/>
  <c r="AM258" i="3"/>
  <c r="AS258" i="3" s="1"/>
  <c r="AN258" i="3"/>
  <c r="AO258" i="3"/>
  <c r="AP258" i="3"/>
  <c r="AQ258" i="3"/>
  <c r="AM259" i="3"/>
  <c r="AS259" i="3" s="1"/>
  <c r="AO259" i="3"/>
  <c r="AP259" i="3"/>
  <c r="AM260" i="3"/>
  <c r="AS260" i="3" s="1"/>
  <c r="AM261" i="3"/>
  <c r="AS261" i="3" s="1"/>
  <c r="AM262" i="3"/>
  <c r="AS262" i="3" s="1"/>
  <c r="AN262" i="3"/>
  <c r="AO262" i="3"/>
  <c r="AM249" i="3"/>
  <c r="AS249" i="3" s="1"/>
  <c r="AM250" i="3"/>
  <c r="AS250" i="3" s="1"/>
  <c r="AM251" i="3"/>
  <c r="AS251" i="3" s="1"/>
  <c r="AN251" i="3"/>
  <c r="AR251" i="3" s="1"/>
  <c r="AM252" i="3"/>
  <c r="AS252" i="3" s="1"/>
  <c r="AO252" i="3"/>
  <c r="AR252" i="3" s="1"/>
  <c r="AM253" i="3"/>
  <c r="AS253" i="3" s="1"/>
  <c r="AN253" i="3"/>
  <c r="AO253" i="3"/>
  <c r="AP253" i="3"/>
  <c r="AQ253" i="3"/>
  <c r="AM254" i="3"/>
  <c r="AS254" i="3" s="1"/>
  <c r="AN254" i="3"/>
  <c r="AO254" i="3"/>
  <c r="AM255" i="3"/>
  <c r="AS255" i="3" s="1"/>
  <c r="AN255" i="3"/>
  <c r="AO255" i="3"/>
  <c r="AQ255" i="3"/>
  <c r="AP248" i="3"/>
  <c r="AO248" i="3"/>
  <c r="AN248" i="3"/>
  <c r="AM248" i="3"/>
  <c r="E276" i="3"/>
  <c r="F276" i="3"/>
  <c r="G276" i="3"/>
  <c r="H276" i="3"/>
  <c r="D276" i="3"/>
  <c r="AK160" i="3"/>
  <c r="AK165" i="3"/>
  <c r="AK157" i="3"/>
  <c r="AB157" i="3"/>
  <c r="AB160" i="3"/>
  <c r="AB165" i="3"/>
  <c r="F177" i="3"/>
  <c r="E177" i="3"/>
  <c r="G177" i="3"/>
  <c r="H177" i="3"/>
  <c r="D177" i="3"/>
  <c r="AB177" i="3" l="1"/>
  <c r="AK177" i="3"/>
  <c r="AP276" i="3"/>
  <c r="AS248" i="3"/>
  <c r="AS276" i="3" s="1"/>
  <c r="AM276" i="3"/>
  <c r="AN276" i="3"/>
  <c r="AO276" i="3"/>
  <c r="AB276" i="3"/>
  <c r="AQ276" i="3"/>
  <c r="AT251" i="3"/>
  <c r="AT275" i="3"/>
  <c r="AT252" i="3"/>
  <c r="AR248" i="3"/>
  <c r="AR253" i="3"/>
  <c r="AT253" i="3" s="1"/>
  <c r="AR274" i="3"/>
  <c r="AT274" i="3" s="1"/>
  <c r="AR255" i="3"/>
  <c r="AT255" i="3" s="1"/>
  <c r="AR270" i="3"/>
  <c r="AT270" i="3" s="1"/>
  <c r="AR262" i="3"/>
  <c r="AT262" i="3" s="1"/>
  <c r="AR258" i="3"/>
  <c r="AT258" i="3" s="1"/>
  <c r="AR263" i="3"/>
  <c r="AT263" i="3" s="1"/>
  <c r="AR254" i="3"/>
  <c r="AT254" i="3" s="1"/>
  <c r="AR269" i="3"/>
  <c r="AT269" i="3" s="1"/>
  <c r="AR265" i="3"/>
  <c r="AT265" i="3" s="1"/>
  <c r="AR271" i="3"/>
  <c r="AT271" i="3" s="1"/>
  <c r="AR273" i="3"/>
  <c r="AT273" i="3" s="1"/>
  <c r="AR259" i="3"/>
  <c r="AT259" i="3" s="1"/>
  <c r="AR272" i="3"/>
  <c r="AT272" i="3" s="1"/>
  <c r="AR256" i="3"/>
  <c r="AT256" i="3" s="1"/>
  <c r="AR257" i="3"/>
  <c r="AT257" i="3" s="1"/>
  <c r="AR268" i="3"/>
  <c r="AT268" i="3" s="1"/>
  <c r="AR264" i="3"/>
  <c r="AT264" i="3" s="1"/>
  <c r="AK267" i="3"/>
  <c r="AK250" i="3"/>
  <c r="AK249" i="3"/>
  <c r="J276" i="3"/>
  <c r="I276" i="3"/>
  <c r="AM155" i="3"/>
  <c r="AS155" i="3" s="1"/>
  <c r="AN155" i="3"/>
  <c r="AO155" i="3"/>
  <c r="AP155" i="3"/>
  <c r="AQ155" i="3"/>
  <c r="AM156" i="3"/>
  <c r="AS156" i="3" s="1"/>
  <c r="AN156" i="3"/>
  <c r="AO156" i="3"/>
  <c r="AP156" i="3"/>
  <c r="AM157" i="3"/>
  <c r="AS157" i="3" s="1"/>
  <c r="AM158" i="3"/>
  <c r="AS158" i="3" s="1"/>
  <c r="AN158" i="3"/>
  <c r="AO158" i="3"/>
  <c r="AP158" i="3"/>
  <c r="AQ158" i="3"/>
  <c r="AM159" i="3"/>
  <c r="AS159" i="3" s="1"/>
  <c r="AN159" i="3"/>
  <c r="AO159" i="3"/>
  <c r="AP159" i="3"/>
  <c r="AQ159" i="3"/>
  <c r="AM160" i="3"/>
  <c r="AS160" i="3" s="1"/>
  <c r="AM161" i="3"/>
  <c r="AS161" i="3" s="1"/>
  <c r="AN161" i="3"/>
  <c r="AO161" i="3"/>
  <c r="AP161" i="3"/>
  <c r="AQ161" i="3"/>
  <c r="AM162" i="3"/>
  <c r="AS162" i="3" s="1"/>
  <c r="AN162" i="3"/>
  <c r="AO162" i="3"/>
  <c r="AP162" i="3"/>
  <c r="AQ162" i="3"/>
  <c r="AM163" i="3"/>
  <c r="AS163" i="3" s="1"/>
  <c r="AM164" i="3"/>
  <c r="AS164" i="3" s="1"/>
  <c r="AN164" i="3"/>
  <c r="AO164" i="3"/>
  <c r="AP164" i="3"/>
  <c r="AQ164" i="3"/>
  <c r="AM165" i="3"/>
  <c r="AS165" i="3" s="1"/>
  <c r="AM166" i="3"/>
  <c r="AS166" i="3" s="1"/>
  <c r="AN166" i="3"/>
  <c r="AO166" i="3"/>
  <c r="AQ166" i="3"/>
  <c r="AM167" i="3"/>
  <c r="AS167" i="3" s="1"/>
  <c r="AN167" i="3"/>
  <c r="AO167" i="3"/>
  <c r="AP167" i="3"/>
  <c r="AM168" i="3"/>
  <c r="AS168" i="3" s="1"/>
  <c r="AN168" i="3"/>
  <c r="AP168" i="3"/>
  <c r="AM169" i="3"/>
  <c r="AS169" i="3" s="1"/>
  <c r="AN169" i="3"/>
  <c r="AO169" i="3"/>
  <c r="AP169" i="3"/>
  <c r="AQ169" i="3"/>
  <c r="AM170" i="3"/>
  <c r="AS170" i="3" s="1"/>
  <c r="AN170" i="3"/>
  <c r="AO170" i="3"/>
  <c r="AQ170" i="3"/>
  <c r="AM171" i="3"/>
  <c r="AS171" i="3" s="1"/>
  <c r="AO171" i="3"/>
  <c r="AR171" i="3" s="1"/>
  <c r="AM172" i="3"/>
  <c r="AS172" i="3" s="1"/>
  <c r="AN172" i="3"/>
  <c r="AO172" i="3"/>
  <c r="AP172" i="3"/>
  <c r="AM173" i="3"/>
  <c r="AS173" i="3" s="1"/>
  <c r="AN173" i="3"/>
  <c r="AO173" i="3"/>
  <c r="AP173" i="3"/>
  <c r="AQ173" i="3"/>
  <c r="AM174" i="3"/>
  <c r="AS174" i="3" s="1"/>
  <c r="AN174" i="3"/>
  <c r="AO174" i="3"/>
  <c r="AM175" i="3"/>
  <c r="AS175" i="3" s="1"/>
  <c r="AN175" i="3"/>
  <c r="AO175" i="3"/>
  <c r="AP175" i="3"/>
  <c r="AM176" i="3"/>
  <c r="AS176" i="3" s="1"/>
  <c r="AN176" i="3"/>
  <c r="AO176" i="3"/>
  <c r="AP176" i="3"/>
  <c r="AQ176" i="3"/>
  <c r="AP154" i="3"/>
  <c r="AO154" i="3"/>
  <c r="AN154" i="3"/>
  <c r="AM154" i="3"/>
  <c r="AN147" i="3"/>
  <c r="AO147" i="3"/>
  <c r="AQ145" i="3"/>
  <c r="AQ137" i="3"/>
  <c r="AP138" i="3"/>
  <c r="AP139" i="3"/>
  <c r="AP140" i="3"/>
  <c r="AP141" i="3"/>
  <c r="AP142" i="3"/>
  <c r="AP145" i="3"/>
  <c r="AO138" i="3"/>
  <c r="AO139" i="3"/>
  <c r="AO140" i="3"/>
  <c r="AO141" i="3"/>
  <c r="AO142" i="3"/>
  <c r="AO143" i="3"/>
  <c r="AO145" i="3"/>
  <c r="AO146" i="3"/>
  <c r="AO137" i="3"/>
  <c r="AN138" i="3"/>
  <c r="AN139" i="3"/>
  <c r="AN140" i="3"/>
  <c r="AN141" i="3"/>
  <c r="AN142" i="3"/>
  <c r="AN143" i="3"/>
  <c r="AN144" i="3"/>
  <c r="AR144" i="3" s="1"/>
  <c r="AN145" i="3"/>
  <c r="AN146" i="3"/>
  <c r="AN137" i="3"/>
  <c r="AM138" i="3"/>
  <c r="AS138" i="3" s="1"/>
  <c r="AM139" i="3"/>
  <c r="AS139" i="3" s="1"/>
  <c r="AM140" i="3"/>
  <c r="AS140" i="3" s="1"/>
  <c r="AM141" i="3"/>
  <c r="AS141" i="3" s="1"/>
  <c r="AM142" i="3"/>
  <c r="AS142" i="3" s="1"/>
  <c r="AM143" i="3"/>
  <c r="AS143" i="3" s="1"/>
  <c r="AM144" i="3"/>
  <c r="AS144" i="3" s="1"/>
  <c r="AM145" i="3"/>
  <c r="AS145" i="3" s="1"/>
  <c r="AM146" i="3"/>
  <c r="AS146" i="3" s="1"/>
  <c r="AM147" i="3"/>
  <c r="AS147" i="3" s="1"/>
  <c r="AM137" i="3"/>
  <c r="AS137" i="3" s="1"/>
  <c r="E148" i="3"/>
  <c r="F148" i="3"/>
  <c r="G148" i="3"/>
  <c r="H148" i="3"/>
  <c r="D148" i="3"/>
  <c r="AE148" i="3"/>
  <c r="AF148" i="3"/>
  <c r="AG148" i="3"/>
  <c r="AH148" i="3"/>
  <c r="AD148" i="3"/>
  <c r="V148" i="3"/>
  <c r="W148" i="3"/>
  <c r="X148" i="3"/>
  <c r="Y148" i="3"/>
  <c r="U148" i="3"/>
  <c r="G136" i="3"/>
  <c r="F136" i="3"/>
  <c r="E136" i="3"/>
  <c r="H136" i="3"/>
  <c r="D136" i="3"/>
  <c r="AP119" i="3"/>
  <c r="AP122" i="3"/>
  <c r="AP127" i="3"/>
  <c r="AO111" i="3"/>
  <c r="AO115" i="3"/>
  <c r="AO118" i="3"/>
  <c r="AO119" i="3"/>
  <c r="AO120" i="3"/>
  <c r="AO121" i="3"/>
  <c r="AO122" i="3"/>
  <c r="AO126" i="3"/>
  <c r="AO128" i="3"/>
  <c r="AO129" i="3"/>
  <c r="AO131" i="3"/>
  <c r="AO132" i="3"/>
  <c r="AO133" i="3"/>
  <c r="AQ136" i="3"/>
  <c r="AN111" i="3"/>
  <c r="AN112" i="3"/>
  <c r="AR112" i="3" s="1"/>
  <c r="AN114" i="3"/>
  <c r="AR114" i="3" s="1"/>
  <c r="AN115" i="3"/>
  <c r="AN116" i="3"/>
  <c r="AR116" i="3" s="1"/>
  <c r="AN118" i="3"/>
  <c r="AN119" i="3"/>
  <c r="AN120" i="3"/>
  <c r="AN121" i="3"/>
  <c r="AN122" i="3"/>
  <c r="AN123" i="3"/>
  <c r="AR123" i="3" s="1"/>
  <c r="AN125" i="3"/>
  <c r="AR125" i="3" s="1"/>
  <c r="AN126" i="3"/>
  <c r="AN127" i="3"/>
  <c r="AN128" i="3"/>
  <c r="AN129" i="3"/>
  <c r="AN130" i="3"/>
  <c r="AR130" i="3" s="1"/>
  <c r="AN131" i="3"/>
  <c r="AN132" i="3"/>
  <c r="AN133" i="3"/>
  <c r="AM111" i="3"/>
  <c r="AS111" i="3" s="1"/>
  <c r="AM112" i="3"/>
  <c r="AS112" i="3" s="1"/>
  <c r="AM113" i="3"/>
  <c r="AS113" i="3" s="1"/>
  <c r="AM114" i="3"/>
  <c r="AS114" i="3" s="1"/>
  <c r="AM115" i="3"/>
  <c r="AS115" i="3" s="1"/>
  <c r="AM116" i="3"/>
  <c r="AS116" i="3" s="1"/>
  <c r="AM117" i="3"/>
  <c r="AS117" i="3" s="1"/>
  <c r="AM118" i="3"/>
  <c r="AS118" i="3" s="1"/>
  <c r="AM119" i="3"/>
  <c r="AS119" i="3" s="1"/>
  <c r="AM120" i="3"/>
  <c r="AS120" i="3" s="1"/>
  <c r="AM121" i="3"/>
  <c r="AS121" i="3" s="1"/>
  <c r="AM122" i="3"/>
  <c r="AS122" i="3" s="1"/>
  <c r="AM123" i="3"/>
  <c r="AS123" i="3" s="1"/>
  <c r="AM124" i="3"/>
  <c r="AS124" i="3" s="1"/>
  <c r="AM125" i="3"/>
  <c r="AS125" i="3" s="1"/>
  <c r="AM126" i="3"/>
  <c r="AS126" i="3" s="1"/>
  <c r="AM127" i="3"/>
  <c r="AS127" i="3" s="1"/>
  <c r="AM128" i="3"/>
  <c r="AS128" i="3" s="1"/>
  <c r="AM129" i="3"/>
  <c r="AS129" i="3" s="1"/>
  <c r="AM130" i="3"/>
  <c r="AS130" i="3" s="1"/>
  <c r="AM131" i="3"/>
  <c r="AS131" i="3" s="1"/>
  <c r="AM132" i="3"/>
  <c r="AS132" i="3" s="1"/>
  <c r="AM133" i="3"/>
  <c r="AS133" i="3" s="1"/>
  <c r="AM134" i="3"/>
  <c r="AS134" i="3" s="1"/>
  <c r="AM135" i="3"/>
  <c r="AS135" i="3" s="1"/>
  <c r="AK113" i="3"/>
  <c r="AK117" i="3"/>
  <c r="AK124" i="3"/>
  <c r="AK127" i="3"/>
  <c r="AK134" i="3"/>
  <c r="AK135" i="3"/>
  <c r="X136" i="3"/>
  <c r="W136" i="3"/>
  <c r="U136" i="3"/>
  <c r="V136" i="3"/>
  <c r="AB113" i="3"/>
  <c r="AB117" i="3"/>
  <c r="AB124" i="3"/>
  <c r="AB127" i="3"/>
  <c r="AB134" i="3"/>
  <c r="AB135" i="3"/>
  <c r="AA6" i="3"/>
  <c r="Q27" i="3"/>
  <c r="P27" i="3"/>
  <c r="O27" i="3"/>
  <c r="N27" i="3"/>
  <c r="M27" i="3"/>
  <c r="S6" i="3"/>
  <c r="AJ6" i="3"/>
  <c r="AK22" i="3"/>
  <c r="AD27" i="3"/>
  <c r="AE27" i="3"/>
  <c r="AF27" i="3"/>
  <c r="AG27" i="3"/>
  <c r="AH27" i="3"/>
  <c r="AE277" i="3" l="1"/>
  <c r="AD277" i="3"/>
  <c r="AH277" i="3"/>
  <c r="AG277" i="3"/>
  <c r="AQ277" i="3"/>
  <c r="U277" i="3"/>
  <c r="AF277" i="3"/>
  <c r="AN177" i="3"/>
  <c r="AS154" i="3"/>
  <c r="AS177" i="3" s="1"/>
  <c r="AM177" i="3"/>
  <c r="AK276" i="3"/>
  <c r="AT248" i="3"/>
  <c r="AT276" i="3" s="1"/>
  <c r="AR276" i="3"/>
  <c r="AP177" i="3"/>
  <c r="AQ177" i="3"/>
  <c r="AO177" i="3"/>
  <c r="AR111" i="3"/>
  <c r="AT123" i="3"/>
  <c r="AR120" i="3"/>
  <c r="AT120" i="3" s="1"/>
  <c r="AR145" i="3"/>
  <c r="AT145" i="3" s="1"/>
  <c r="AT125" i="3"/>
  <c r="AR115" i="3"/>
  <c r="AT115" i="3" s="1"/>
  <c r="AR154" i="3"/>
  <c r="AT171" i="3"/>
  <c r="AR170" i="3"/>
  <c r="AT170" i="3" s="1"/>
  <c r="AR168" i="3"/>
  <c r="AT168" i="3" s="1"/>
  <c r="AR119" i="3"/>
  <c r="AT119" i="3" s="1"/>
  <c r="AT144" i="3"/>
  <c r="AR131" i="3"/>
  <c r="AT131" i="3" s="1"/>
  <c r="AR129" i="3"/>
  <c r="AT129" i="3" s="1"/>
  <c r="AR166" i="3"/>
  <c r="AT166" i="3" s="1"/>
  <c r="AR128" i="3"/>
  <c r="AT128" i="3" s="1"/>
  <c r="AR118" i="3"/>
  <c r="AT118" i="3" s="1"/>
  <c r="AR143" i="3"/>
  <c r="AT143" i="3" s="1"/>
  <c r="AR139" i="3"/>
  <c r="AT139" i="3" s="1"/>
  <c r="AT116" i="3"/>
  <c r="AR174" i="3"/>
  <c r="AT174" i="3" s="1"/>
  <c r="AR172" i="3"/>
  <c r="AT172" i="3" s="1"/>
  <c r="AR142" i="3"/>
  <c r="AT142" i="3" s="1"/>
  <c r="AR141" i="3"/>
  <c r="AT141" i="3" s="1"/>
  <c r="AR167" i="3"/>
  <c r="AT167" i="3" s="1"/>
  <c r="AR162" i="3"/>
  <c r="AT162" i="3" s="1"/>
  <c r="AR158" i="3"/>
  <c r="AT158" i="3" s="1"/>
  <c r="AR161" i="3"/>
  <c r="AT161" i="3" s="1"/>
  <c r="AR176" i="3"/>
  <c r="AT176" i="3" s="1"/>
  <c r="AR132" i="3"/>
  <c r="AT132" i="3" s="1"/>
  <c r="AT114" i="3"/>
  <c r="AR140" i="3"/>
  <c r="AT140" i="3" s="1"/>
  <c r="AR169" i="3"/>
  <c r="AT169" i="3" s="1"/>
  <c r="AR133" i="3"/>
  <c r="AT133" i="3" s="1"/>
  <c r="AR122" i="3"/>
  <c r="AT122" i="3" s="1"/>
  <c r="AT112" i="3"/>
  <c r="AR137" i="3"/>
  <c r="AT137" i="3" s="1"/>
  <c r="AP148" i="3"/>
  <c r="AR175" i="3"/>
  <c r="AT175" i="3" s="1"/>
  <c r="AR173" i="3"/>
  <c r="AT173" i="3" s="1"/>
  <c r="AR164" i="3"/>
  <c r="AT164" i="3" s="1"/>
  <c r="AR155" i="3"/>
  <c r="AT155" i="3" s="1"/>
  <c r="AP136" i="3"/>
  <c r="AR156" i="3"/>
  <c r="AT156" i="3" s="1"/>
  <c r="AR147" i="3"/>
  <c r="AT147" i="3" s="1"/>
  <c r="AR126" i="3"/>
  <c r="AT126" i="3" s="1"/>
  <c r="AT130" i="3"/>
  <c r="AR121" i="3"/>
  <c r="AT121" i="3" s="1"/>
  <c r="AT111" i="3"/>
  <c r="AR146" i="3"/>
  <c r="AT146" i="3" s="1"/>
  <c r="AR138" i="3"/>
  <c r="AT138" i="3" s="1"/>
  <c r="AR159" i="3"/>
  <c r="AT159" i="3" s="1"/>
  <c r="AN136" i="3"/>
  <c r="AS136" i="3"/>
  <c r="AM136" i="3"/>
  <c r="AO136" i="3"/>
  <c r="AJ71" i="3"/>
  <c r="AJ136" i="3"/>
  <c r="AI136" i="3"/>
  <c r="AS148" i="3"/>
  <c r="K276" i="3"/>
  <c r="Z136" i="3"/>
  <c r="I136" i="3"/>
  <c r="AA136" i="3"/>
  <c r="AI148" i="3"/>
  <c r="AJ148" i="3"/>
  <c r="AN148" i="3"/>
  <c r="J136" i="3"/>
  <c r="AM148" i="3"/>
  <c r="I177" i="3"/>
  <c r="Z148" i="3"/>
  <c r="AQ148" i="3"/>
  <c r="H237" i="3"/>
  <c r="AA148" i="3"/>
  <c r="AO148" i="3"/>
  <c r="J177" i="3"/>
  <c r="J148" i="3"/>
  <c r="I148" i="3"/>
  <c r="H71" i="3"/>
  <c r="F71" i="3"/>
  <c r="G71" i="3"/>
  <c r="O71" i="3"/>
  <c r="O277" i="3" s="1"/>
  <c r="N71" i="3"/>
  <c r="N277" i="3" s="1"/>
  <c r="P71" i="3"/>
  <c r="P277" i="3" s="1"/>
  <c r="Q71" i="3"/>
  <c r="Q277" i="3" s="1"/>
  <c r="F237" i="3"/>
  <c r="F277" i="3" s="1"/>
  <c r="E237" i="3"/>
  <c r="G237" i="3"/>
  <c r="D237" i="3"/>
  <c r="AB22" i="3"/>
  <c r="X27" i="3"/>
  <c r="X277" i="3" s="1"/>
  <c r="Y27" i="3"/>
  <c r="Y277" i="3" s="1"/>
  <c r="W27" i="3"/>
  <c r="W277" i="3" s="1"/>
  <c r="V27" i="3"/>
  <c r="V277" i="3" s="1"/>
  <c r="U27" i="3"/>
  <c r="AP27" i="3"/>
  <c r="AQ27" i="3"/>
  <c r="M71" i="3"/>
  <c r="M277" i="3" s="1"/>
  <c r="AN27" i="3"/>
  <c r="AO27" i="3"/>
  <c r="S71" i="3"/>
  <c r="S277" i="3" s="1"/>
  <c r="AJ27" i="3"/>
  <c r="H27" i="3"/>
  <c r="S27" i="3"/>
  <c r="J6" i="3"/>
  <c r="G27" i="3"/>
  <c r="F27" i="3"/>
  <c r="AI6" i="3"/>
  <c r="E27" i="3"/>
  <c r="Z6" i="3"/>
  <c r="R6" i="3"/>
  <c r="I6" i="3"/>
  <c r="D27" i="3"/>
  <c r="AO277" i="3" l="1"/>
  <c r="H277" i="3"/>
  <c r="AP277" i="3"/>
  <c r="AN277" i="3"/>
  <c r="AJ277" i="3"/>
  <c r="D277" i="3"/>
  <c r="AI277" i="3"/>
  <c r="G277" i="3"/>
  <c r="E277" i="3"/>
  <c r="AT154" i="3"/>
  <c r="AT177" i="3" s="1"/>
  <c r="AR177" i="3"/>
  <c r="K6" i="3"/>
  <c r="AR148" i="3"/>
  <c r="AR136" i="3"/>
  <c r="AA71" i="3"/>
  <c r="AA277" i="3" s="1"/>
  <c r="AK136" i="3"/>
  <c r="Z71" i="3"/>
  <c r="AR71" i="3"/>
  <c r="AI71" i="3"/>
  <c r="AS71" i="3"/>
  <c r="AS277" i="3" s="1"/>
  <c r="AT6" i="3"/>
  <c r="K177" i="3"/>
  <c r="AT136" i="3"/>
  <c r="K136" i="3"/>
  <c r="AK148" i="3"/>
  <c r="AT148" i="3"/>
  <c r="K148" i="3"/>
  <c r="AB136" i="3"/>
  <c r="I71" i="3"/>
  <c r="J71" i="3"/>
  <c r="I237" i="3"/>
  <c r="J237" i="3"/>
  <c r="AA27" i="3"/>
  <c r="AS27" i="3"/>
  <c r="AM27" i="3"/>
  <c r="AM277" i="3" s="1"/>
  <c r="R71" i="3"/>
  <c r="R277" i="3" s="1"/>
  <c r="AI27" i="3"/>
  <c r="AK6" i="3"/>
  <c r="AB6" i="3"/>
  <c r="AR27" i="3"/>
  <c r="J27" i="3"/>
  <c r="R27" i="3"/>
  <c r="Z27" i="3"/>
  <c r="Z277" i="3" s="1"/>
  <c r="I27" i="3"/>
  <c r="AR277" i="3" l="1"/>
  <c r="J277" i="3"/>
  <c r="I277" i="3"/>
  <c r="K27" i="3"/>
  <c r="AB71" i="3"/>
  <c r="AB277" i="3" s="1"/>
  <c r="AT71" i="3"/>
  <c r="AT277" i="3" s="1"/>
  <c r="AK71" i="3"/>
  <c r="AK277" i="3" s="1"/>
  <c r="K71" i="3"/>
  <c r="K237" i="3"/>
  <c r="AT27" i="3"/>
  <c r="AK27" i="3"/>
  <c r="AB27" i="3"/>
  <c r="K277" i="3" l="1"/>
</calcChain>
</file>

<file path=xl/sharedStrings.xml><?xml version="1.0" encoding="utf-8"?>
<sst xmlns="http://schemas.openxmlformats.org/spreadsheetml/2006/main" count="2162" uniqueCount="88">
  <si>
    <t>Fall 2024 SI Summary Report</t>
  </si>
  <si>
    <t>Course Information</t>
  </si>
  <si>
    <t>Attendance</t>
  </si>
  <si>
    <t>Average Course Grade</t>
  </si>
  <si>
    <t>DF Rate</t>
  </si>
  <si>
    <t>W Rate</t>
  </si>
  <si>
    <t>DFW Rate</t>
  </si>
  <si>
    <t>Course</t>
  </si>
  <si>
    <t># of Students 0 SI Sessions</t>
  </si>
  <si>
    <t># of Students 1 SI Session</t>
  </si>
  <si>
    <t># of Students 2-4 SI Sessions</t>
  </si>
  <si>
    <t># of Students 5-9 SI Sessions</t>
  </si>
  <si>
    <t># of Students 10+ SI Sessions</t>
  </si>
  <si>
    <t>Class Enrollment</t>
  </si>
  <si>
    <t>Unique # of Students Attended</t>
  </si>
  <si>
    <t>% of Students that Attended SI</t>
  </si>
  <si>
    <t>0 SI Sessions</t>
  </si>
  <si>
    <t>1 SI Session</t>
  </si>
  <si>
    <t>2-4 SI Sessions</t>
  </si>
  <si>
    <t>5-9 SI Sessions</t>
  </si>
  <si>
    <t>10+ SI Sessions</t>
  </si>
  <si>
    <t>SI Mean Grade (4.0)</t>
  </si>
  <si>
    <t>Non-SI Mean Grade (4.0)</t>
  </si>
  <si>
    <t>0 SI Sessions DF</t>
  </si>
  <si>
    <t>Attended 1 SI Session DF</t>
  </si>
  <si>
    <t>Attended 2-4 SI Sessions DF</t>
  </si>
  <si>
    <t>Attended 5-9 SI Sessions DF</t>
  </si>
  <si>
    <t>Attended     10+ SI Sessions DF</t>
  </si>
  <si>
    <t>SI DF Rate</t>
  </si>
  <si>
    <t>Non-SI DF Rate</t>
  </si>
  <si>
    <t>Overall DF Rate</t>
  </si>
  <si>
    <t>0 SI Sessions W</t>
  </si>
  <si>
    <t>Attended 1 SI Session W</t>
  </si>
  <si>
    <t>Attended 2-4 SI Sessions W</t>
  </si>
  <si>
    <t>Attended 5-9 SI Sessions W</t>
  </si>
  <si>
    <t>Attended 10+ SI Sessions W</t>
  </si>
  <si>
    <t>SI W Rate</t>
  </si>
  <si>
    <t>Non-SI W Rate</t>
  </si>
  <si>
    <t>Overall W Rate</t>
  </si>
  <si>
    <t>0 SI Sessions DFW</t>
  </si>
  <si>
    <t>Attended 1 SI Session DFW</t>
  </si>
  <si>
    <t>Attended 2-4 SI Sessions DFW</t>
  </si>
  <si>
    <t>Attended 5-9 SI Sessions DFW</t>
  </si>
  <si>
    <t>Attended 10+ SI Sessions DFW</t>
  </si>
  <si>
    <t>SI DFW Rate</t>
  </si>
  <si>
    <t>Non-SI DFW Rate</t>
  </si>
  <si>
    <t>Overall DFW</t>
  </si>
  <si>
    <t>ACCT 2101</t>
  </si>
  <si>
    <t>-</t>
  </si>
  <si>
    <t>BIOL 1107</t>
  </si>
  <si>
    <t>BIOL 1108</t>
  </si>
  <si>
    <t>BIOL 2251</t>
  </si>
  <si>
    <t>BIOL 2252</t>
  </si>
  <si>
    <t>BIOL 3300</t>
  </si>
  <si>
    <t>BLAW 2200</t>
  </si>
  <si>
    <t>CHEM 1151</t>
  </si>
  <si>
    <t>CHEM 1152</t>
  </si>
  <si>
    <t>CHEM 1211</t>
  </si>
  <si>
    <t>CHEM 1212</t>
  </si>
  <si>
    <t>CHEM 3361</t>
  </si>
  <si>
    <t>CHEM 3362</t>
  </si>
  <si>
    <t>CHEM 3500</t>
  </si>
  <si>
    <t>COMM 2135</t>
  </si>
  <si>
    <t>DATA 1501</t>
  </si>
  <si>
    <t>GEOG 1101</t>
  </si>
  <si>
    <t>HIST 2111</t>
  </si>
  <si>
    <t>HIST 2112</t>
  </si>
  <si>
    <t>LDRS 2300</t>
  </si>
  <si>
    <t>MATH 1111</t>
  </si>
  <si>
    <t>MATH 1113</t>
  </si>
  <si>
    <t>MATH 1160</t>
  </si>
  <si>
    <t>MATH 1179</t>
  </si>
  <si>
    <t>MATH 1190</t>
  </si>
  <si>
    <t>MATH 2202</t>
  </si>
  <si>
    <t>MATH 2203</t>
  </si>
  <si>
    <t>MATH 2306</t>
  </si>
  <si>
    <t>MATH 2345</t>
  </si>
  <si>
    <t>MATH 3260</t>
  </si>
  <si>
    <t>PHYS 1111</t>
  </si>
  <si>
    <t>PHYS 2211</t>
  </si>
  <si>
    <t>POLS 1101</t>
  </si>
  <si>
    <t>POLS 2401</t>
  </si>
  <si>
    <t>PSYC 1101</t>
  </si>
  <si>
    <t>PSYC 2500</t>
  </si>
  <si>
    <t>PSYC 3000</t>
  </si>
  <si>
    <t>PSYC 3425</t>
  </si>
  <si>
    <t>STAT 1401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</si>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</sst>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9.5"/>
      <color rgb="FF000000"/>
      <name val="Albany AMT"/>
    </font>
    <font>
      <sz val="11"/>
      <color theme="1"/>
      <name val="Courier New"/>
      <family val="2"/>
      <scheme val="minor"/>
    </font>
    <font>
      <sz val="11"/>
      <color theme="1"/>
      <name val="Aptos Display"/>
      <family val="2"/>
    </font>
    <font>
      <b/>
      <sz val="11"/>
      <color theme="1"/>
      <name val="Aptos Display"/>
      <family val="2"/>
    </font>
    <font>
      <sz val="14"/>
      <color theme="1"/>
      <name val="Aptos Display"/>
      <family val="2"/>
    </font>
    <font>
      <b/>
      <sz val="14"/>
      <color rgb="FF000000"/>
      <name val="Aptos Display"/>
      <family val="2"/>
    </font>
    <font>
      <b/>
      <sz val="12"/>
      <color rgb="FF000000"/>
      <name val="Aptos Display"/>
      <family val="2"/>
    </font>
    <font>
      <b/>
      <sz val="14"/>
      <color theme="1"/>
      <name val="Aptos Display"/>
      <family val="2"/>
    </font>
    <font>
      <sz val="11"/>
      <color theme="1"/>
      <name val="Aptos Display"/>
    </font>
    <font>
      <sz val="9.5"/>
      <color rgb="FF000000"/>
      <name val="Albany AMT"/>
    </font>
    <font>
      <sz val="8"/>
      <name val="Albany AMT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D57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71">
    <xf numFmtId="0" fontId="0" fillId="0" borderId="0" xfId="0" applyAlignment="1">
      <alignment horizontal="left"/>
    </xf>
    <xf numFmtId="0" fontId="2" fillId="0" borderId="0" xfId="1" applyFont="1"/>
    <xf numFmtId="2" fontId="2" fillId="0" borderId="0" xfId="1" applyNumberFormat="1" applyFont="1"/>
    <xf numFmtId="0" fontId="2" fillId="2" borderId="0" xfId="1" applyFont="1" applyFill="1"/>
    <xf numFmtId="1" fontId="2" fillId="2" borderId="0" xfId="1" applyNumberFormat="1" applyFont="1" applyFill="1"/>
    <xf numFmtId="0" fontId="3" fillId="0" borderId="0" xfId="1" applyFont="1" applyAlignment="1">
      <alignment horizontal="center"/>
    </xf>
    <xf numFmtId="10" fontId="3" fillId="4" borderId="7" xfId="2" applyNumberFormat="1" applyFont="1" applyFill="1" applyBorder="1" applyAlignment="1">
      <alignment horizontal="center" vertical="center"/>
    </xf>
    <xf numFmtId="1" fontId="3" fillId="4" borderId="8" xfId="2" applyNumberFormat="1" applyFont="1" applyFill="1" applyBorder="1" applyAlignment="1">
      <alignment horizontal="center" vertical="center"/>
    </xf>
    <xf numFmtId="2" fontId="2" fillId="0" borderId="11" xfId="3" applyNumberFormat="1" applyFont="1" applyBorder="1" applyAlignment="1">
      <alignment horizontal="center" vertical="center"/>
    </xf>
    <xf numFmtId="2" fontId="2" fillId="0" borderId="12" xfId="3" applyNumberFormat="1" applyFont="1" applyBorder="1" applyAlignment="1">
      <alignment horizontal="center" vertical="center"/>
    </xf>
    <xf numFmtId="2" fontId="2" fillId="0" borderId="13" xfId="3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/>
    </xf>
    <xf numFmtId="0" fontId="4" fillId="0" borderId="0" xfId="1" applyFont="1"/>
    <xf numFmtId="10" fontId="6" fillId="2" borderId="0" xfId="2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10" fontId="6" fillId="5" borderId="7" xfId="2" applyNumberFormat="1" applyFont="1" applyFill="1" applyBorder="1" applyAlignment="1">
      <alignment horizontal="center" vertical="center" wrapText="1"/>
    </xf>
    <xf numFmtId="10" fontId="6" fillId="5" borderId="8" xfId="2" applyNumberFormat="1" applyFont="1" applyFill="1" applyBorder="1" applyAlignment="1">
      <alignment horizontal="center" vertical="center" wrapText="1"/>
    </xf>
    <xf numFmtId="10" fontId="6" fillId="5" borderId="6" xfId="2" applyNumberFormat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7" fillId="0" borderId="0" xfId="1" applyFont="1"/>
    <xf numFmtId="0" fontId="5" fillId="2" borderId="0" xfId="1" applyFont="1" applyFill="1" applyAlignment="1">
      <alignment horizontal="center" vertical="center" wrapText="1"/>
    </xf>
    <xf numFmtId="0" fontId="7" fillId="2" borderId="0" xfId="1" applyFont="1" applyFill="1"/>
    <xf numFmtId="0" fontId="2" fillId="0" borderId="30" xfId="1" applyFont="1" applyBorder="1" applyAlignment="1">
      <alignment horizontal="center" vertical="center"/>
    </xf>
    <xf numFmtId="1" fontId="2" fillId="0" borderId="28" xfId="1" applyNumberFormat="1" applyFont="1" applyBorder="1" applyAlignment="1">
      <alignment horizontal="center" vertical="center"/>
    </xf>
    <xf numFmtId="1" fontId="8" fillId="0" borderId="28" xfId="1" applyNumberFormat="1" applyFont="1" applyBorder="1" applyAlignment="1">
      <alignment horizontal="center" vertical="center"/>
    </xf>
    <xf numFmtId="2" fontId="2" fillId="0" borderId="28" xfId="3" applyNumberFormat="1" applyFont="1" applyBorder="1" applyAlignment="1">
      <alignment horizontal="center" vertical="center"/>
    </xf>
    <xf numFmtId="1" fontId="2" fillId="0" borderId="31" xfId="1" applyNumberFormat="1" applyFont="1" applyBorder="1" applyAlignment="1">
      <alignment horizontal="center" vertical="center"/>
    </xf>
    <xf numFmtId="1" fontId="8" fillId="0" borderId="32" xfId="1" applyNumberFormat="1" applyFont="1" applyBorder="1" applyAlignment="1">
      <alignment horizontal="center" vertical="center"/>
    </xf>
    <xf numFmtId="2" fontId="2" fillId="0" borderId="32" xfId="3" applyNumberFormat="1" applyFont="1" applyBorder="1" applyAlignment="1">
      <alignment horizontal="center" vertical="center"/>
    </xf>
    <xf numFmtId="1" fontId="2" fillId="0" borderId="32" xfId="1" applyNumberFormat="1" applyFont="1" applyBorder="1" applyAlignment="1">
      <alignment horizontal="center" vertical="center"/>
    </xf>
    <xf numFmtId="10" fontId="2" fillId="0" borderId="33" xfId="2" applyNumberFormat="1" applyFont="1" applyBorder="1" applyAlignment="1">
      <alignment horizontal="center" vertical="center"/>
    </xf>
    <xf numFmtId="1" fontId="2" fillId="0" borderId="34" xfId="1" applyNumberFormat="1" applyFont="1" applyBorder="1" applyAlignment="1">
      <alignment horizontal="center" vertical="center"/>
    </xf>
    <xf numFmtId="10" fontId="2" fillId="0" borderId="35" xfId="2" applyNumberFormat="1" applyFont="1" applyBorder="1" applyAlignment="1">
      <alignment horizontal="center" vertical="center"/>
    </xf>
    <xf numFmtId="1" fontId="2" fillId="0" borderId="36" xfId="1" applyNumberFormat="1" applyFont="1" applyBorder="1" applyAlignment="1">
      <alignment horizontal="center" vertical="center"/>
    </xf>
    <xf numFmtId="1" fontId="8" fillId="0" borderId="37" xfId="1" applyNumberFormat="1" applyFont="1" applyBorder="1" applyAlignment="1">
      <alignment horizontal="center" vertical="center"/>
    </xf>
    <xf numFmtId="1" fontId="2" fillId="0" borderId="37" xfId="1" applyNumberFormat="1" applyFont="1" applyBorder="1" applyAlignment="1">
      <alignment horizontal="center" vertical="center"/>
    </xf>
    <xf numFmtId="10" fontId="2" fillId="0" borderId="38" xfId="2" applyNumberFormat="1" applyFont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 wrapText="1"/>
    </xf>
    <xf numFmtId="2" fontId="3" fillId="4" borderId="3" xfId="3" applyNumberFormat="1" applyFont="1" applyFill="1" applyBorder="1" applyAlignment="1">
      <alignment horizontal="center" vertical="center"/>
    </xf>
    <xf numFmtId="2" fontId="3" fillId="4" borderId="2" xfId="3" applyNumberFormat="1" applyFont="1" applyFill="1" applyBorder="1" applyAlignment="1">
      <alignment horizontal="center" vertical="center"/>
    </xf>
    <xf numFmtId="2" fontId="3" fillId="4" borderId="1" xfId="3" applyNumberFormat="1" applyFont="1" applyFill="1" applyBorder="1" applyAlignment="1">
      <alignment horizontal="center" vertical="center"/>
    </xf>
    <xf numFmtId="1" fontId="2" fillId="0" borderId="28" xfId="3" applyNumberFormat="1" applyFont="1" applyBorder="1" applyAlignment="1">
      <alignment horizontal="center" vertical="center"/>
    </xf>
    <xf numFmtId="10" fontId="2" fillId="0" borderId="35" xfId="4" applyNumberFormat="1" applyFont="1" applyBorder="1" applyAlignment="1">
      <alignment horizontal="center" vertical="center"/>
    </xf>
    <xf numFmtId="1" fontId="3" fillId="4" borderId="6" xfId="2" applyNumberFormat="1" applyFont="1" applyFill="1" applyBorder="1" applyAlignment="1">
      <alignment horizontal="center" vertical="center"/>
    </xf>
    <xf numFmtId="1" fontId="2" fillId="0" borderId="15" xfId="1" applyNumberFormat="1" applyFont="1" applyBorder="1" applyAlignment="1">
      <alignment horizontal="center" vertical="center"/>
    </xf>
    <xf numFmtId="1" fontId="2" fillId="0" borderId="29" xfId="3" applyNumberFormat="1" applyFont="1" applyBorder="1" applyAlignment="1">
      <alignment horizontal="center" vertical="center"/>
    </xf>
    <xf numFmtId="1" fontId="8" fillId="0" borderId="29" xfId="1" applyNumberFormat="1" applyFont="1" applyBorder="1" applyAlignment="1">
      <alignment horizontal="center" vertical="center"/>
    </xf>
    <xf numFmtId="1" fontId="2" fillId="0" borderId="29" xfId="1" applyNumberFormat="1" applyFont="1" applyBorder="1" applyAlignment="1">
      <alignment horizontal="center" vertical="center"/>
    </xf>
    <xf numFmtId="10" fontId="2" fillId="0" borderId="40" xfId="4" applyNumberFormat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1" fontId="2" fillId="0" borderId="39" xfId="3" applyNumberFormat="1" applyFont="1" applyBorder="1" applyAlignment="1">
      <alignment horizontal="center" vertical="center"/>
    </xf>
    <xf numFmtId="0" fontId="2" fillId="0" borderId="42" xfId="1" applyFont="1" applyBorder="1" applyAlignment="1">
      <alignment horizontal="center"/>
    </xf>
    <xf numFmtId="1" fontId="2" fillId="0" borderId="43" xfId="1" applyNumberFormat="1" applyFont="1" applyBorder="1" applyAlignment="1">
      <alignment horizontal="center" vertical="center"/>
    </xf>
    <xf numFmtId="1" fontId="8" fillId="0" borderId="39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0" fontId="2" fillId="0" borderId="44" xfId="4" applyNumberFormat="1" applyFont="1" applyBorder="1" applyAlignment="1">
      <alignment horizontal="center" vertical="center"/>
    </xf>
    <xf numFmtId="2" fontId="2" fillId="0" borderId="27" xfId="3" applyNumberFormat="1" applyFont="1" applyBorder="1" applyAlignment="1">
      <alignment horizontal="center" vertical="center"/>
    </xf>
    <xf numFmtId="2" fontId="2" fillId="0" borderId="25" xfId="3" applyNumberFormat="1" applyFont="1" applyBorder="1" applyAlignment="1">
      <alignment horizontal="center" vertical="center"/>
    </xf>
    <xf numFmtId="2" fontId="2" fillId="0" borderId="26" xfId="3" applyNumberFormat="1" applyFont="1" applyBorder="1" applyAlignment="1">
      <alignment horizontal="center" vertical="center"/>
    </xf>
    <xf numFmtId="10" fontId="2" fillId="0" borderId="31" xfId="2" applyNumberFormat="1" applyFont="1" applyBorder="1" applyAlignment="1">
      <alignment horizontal="center" vertical="center"/>
    </xf>
    <xf numFmtId="10" fontId="2" fillId="0" borderId="32" xfId="2" applyNumberFormat="1" applyFont="1" applyBorder="1" applyAlignment="1">
      <alignment horizontal="center" vertical="center"/>
    </xf>
    <xf numFmtId="10" fontId="2" fillId="0" borderId="34" xfId="2" applyNumberFormat="1" applyFont="1" applyBorder="1" applyAlignment="1">
      <alignment horizontal="center" vertical="center"/>
    </xf>
    <xf numFmtId="10" fontId="2" fillId="0" borderId="28" xfId="2" applyNumberFormat="1" applyFont="1" applyBorder="1" applyAlignment="1">
      <alignment horizontal="center" vertical="center"/>
    </xf>
    <xf numFmtId="10" fontId="2" fillId="0" borderId="35" xfId="2" applyNumberFormat="1" applyFont="1" applyFill="1" applyBorder="1" applyAlignment="1">
      <alignment horizontal="center" vertical="center"/>
    </xf>
    <xf numFmtId="10" fontId="2" fillId="0" borderId="36" xfId="2" applyNumberFormat="1" applyFont="1" applyBorder="1" applyAlignment="1">
      <alignment horizontal="center" vertical="center"/>
    </xf>
    <xf numFmtId="10" fontId="2" fillId="0" borderId="37" xfId="2" applyNumberFormat="1" applyFont="1" applyBorder="1" applyAlignment="1">
      <alignment horizontal="center" vertical="center"/>
    </xf>
    <xf numFmtId="10" fontId="2" fillId="0" borderId="15" xfId="2" applyNumberFormat="1" applyFont="1" applyBorder="1" applyAlignment="1">
      <alignment horizontal="center" vertical="center"/>
    </xf>
    <xf numFmtId="10" fontId="2" fillId="0" borderId="29" xfId="2" applyNumberFormat="1" applyFont="1" applyBorder="1" applyAlignment="1">
      <alignment horizontal="center" vertical="center"/>
    </xf>
    <xf numFmtId="10" fontId="2" fillId="0" borderId="40" xfId="2" applyNumberFormat="1" applyFont="1" applyBorder="1" applyAlignment="1">
      <alignment horizontal="center" vertical="center"/>
    </xf>
    <xf numFmtId="2" fontId="3" fillId="4" borderId="18" xfId="3" applyNumberFormat="1" applyFont="1" applyFill="1" applyBorder="1" applyAlignment="1">
      <alignment horizontal="center" vertical="center"/>
    </xf>
    <xf numFmtId="2" fontId="3" fillId="4" borderId="17" xfId="3" applyNumberFormat="1" applyFont="1" applyFill="1" applyBorder="1" applyAlignment="1">
      <alignment horizontal="center" vertical="center"/>
    </xf>
    <xf numFmtId="2" fontId="3" fillId="4" borderId="16" xfId="3" applyNumberFormat="1" applyFont="1" applyFill="1" applyBorder="1" applyAlignment="1">
      <alignment horizontal="center" vertical="center"/>
    </xf>
    <xf numFmtId="2" fontId="2" fillId="0" borderId="31" xfId="3" applyNumberFormat="1" applyFont="1" applyBorder="1" applyAlignment="1">
      <alignment horizontal="center" vertical="center"/>
    </xf>
    <xf numFmtId="2" fontId="2" fillId="0" borderId="33" xfId="3" applyNumberFormat="1" applyFont="1" applyBorder="1" applyAlignment="1">
      <alignment horizontal="center" vertical="center"/>
    </xf>
    <xf numFmtId="2" fontId="2" fillId="0" borderId="34" xfId="3" applyNumberFormat="1" applyFont="1" applyBorder="1" applyAlignment="1">
      <alignment horizontal="center" vertical="center"/>
    </xf>
    <xf numFmtId="2" fontId="2" fillId="0" borderId="35" xfId="3" applyNumberFormat="1" applyFont="1" applyBorder="1" applyAlignment="1">
      <alignment horizontal="center" vertical="center"/>
    </xf>
    <xf numFmtId="2" fontId="2" fillId="0" borderId="36" xfId="3" applyNumberFormat="1" applyFont="1" applyBorder="1" applyAlignment="1">
      <alignment horizontal="center" vertical="center"/>
    </xf>
    <xf numFmtId="2" fontId="2" fillId="0" borderId="37" xfId="3" applyNumberFormat="1" applyFont="1" applyBorder="1" applyAlignment="1">
      <alignment horizontal="center" vertical="center"/>
    </xf>
    <xf numFmtId="2" fontId="2" fillId="0" borderId="38" xfId="3" applyNumberFormat="1" applyFont="1" applyBorder="1" applyAlignment="1">
      <alignment horizontal="center" vertical="center"/>
    </xf>
    <xf numFmtId="1" fontId="8" fillId="0" borderId="39" xfId="2" applyNumberFormat="1" applyFont="1" applyFill="1" applyBorder="1" applyAlignment="1">
      <alignment horizontal="center" vertical="center"/>
    </xf>
    <xf numFmtId="1" fontId="8" fillId="0" borderId="45" xfId="3" applyNumberFormat="1" applyFont="1" applyBorder="1" applyAlignment="1">
      <alignment horizontal="center" vertical="center"/>
    </xf>
    <xf numFmtId="1" fontId="8" fillId="0" borderId="45" xfId="1" applyNumberFormat="1" applyFont="1" applyBorder="1" applyAlignment="1">
      <alignment horizontal="center" vertical="center"/>
    </xf>
    <xf numFmtId="10" fontId="8" fillId="0" borderId="46" xfId="4" applyNumberFormat="1" applyFont="1" applyBorder="1" applyAlignment="1">
      <alignment horizontal="center" vertical="center"/>
    </xf>
    <xf numFmtId="1" fontId="8" fillId="0" borderId="28" xfId="2" applyNumberFormat="1" applyFont="1" applyFill="1" applyBorder="1" applyAlignment="1">
      <alignment horizontal="center" vertical="center"/>
    </xf>
    <xf numFmtId="2" fontId="8" fillId="0" borderId="29" xfId="3" applyNumberFormat="1" applyFont="1" applyBorder="1" applyAlignment="1">
      <alignment horizontal="center" vertical="center"/>
    </xf>
    <xf numFmtId="1" fontId="8" fillId="0" borderId="29" xfId="3" applyNumberFormat="1" applyFont="1" applyBorder="1" applyAlignment="1">
      <alignment horizontal="center" vertical="center"/>
    </xf>
    <xf numFmtId="10" fontId="8" fillId="0" borderId="40" xfId="4" applyNumberFormat="1" applyFont="1" applyBorder="1" applyAlignment="1">
      <alignment horizontal="center" vertical="center"/>
    </xf>
    <xf numFmtId="2" fontId="8" fillId="0" borderId="28" xfId="3" applyNumberFormat="1" applyFont="1" applyBorder="1" applyAlignment="1">
      <alignment horizontal="center" vertical="center"/>
    </xf>
    <xf numFmtId="1" fontId="8" fillId="0" borderId="29" xfId="2" applyNumberFormat="1" applyFont="1" applyFill="1" applyBorder="1" applyAlignment="1">
      <alignment horizontal="center" vertical="center"/>
    </xf>
    <xf numFmtId="1" fontId="8" fillId="0" borderId="28" xfId="3" applyNumberFormat="1" applyFont="1" applyBorder="1" applyAlignment="1">
      <alignment horizontal="center" vertical="center"/>
    </xf>
    <xf numFmtId="1" fontId="8" fillId="0" borderId="39" xfId="3" applyNumberFormat="1" applyFont="1" applyBorder="1" applyAlignment="1">
      <alignment horizontal="center" vertical="center"/>
    </xf>
    <xf numFmtId="10" fontId="3" fillId="3" borderId="3" xfId="4" applyNumberFormat="1" applyFont="1" applyFill="1" applyBorder="1" applyAlignment="1">
      <alignment horizontal="center"/>
    </xf>
    <xf numFmtId="10" fontId="3" fillId="3" borderId="1" xfId="4" applyNumberFormat="1" applyFont="1" applyFill="1" applyBorder="1" applyAlignment="1">
      <alignment horizontal="center"/>
    </xf>
    <xf numFmtId="10" fontId="3" fillId="3" borderId="2" xfId="4" applyNumberFormat="1" applyFont="1" applyFill="1" applyBorder="1" applyAlignment="1">
      <alignment horizontal="center"/>
    </xf>
    <xf numFmtId="2" fontId="3" fillId="4" borderId="51" xfId="2" applyNumberFormat="1" applyFont="1" applyFill="1" applyBorder="1" applyAlignment="1">
      <alignment horizontal="center" vertical="center"/>
    </xf>
    <xf numFmtId="10" fontId="3" fillId="4" borderId="3" xfId="4" applyNumberFormat="1" applyFont="1" applyFill="1" applyBorder="1" applyAlignment="1">
      <alignment horizontal="center" vertical="center"/>
    </xf>
    <xf numFmtId="10" fontId="3" fillId="4" borderId="2" xfId="4" applyNumberFormat="1" applyFont="1" applyFill="1" applyBorder="1" applyAlignment="1">
      <alignment horizontal="center" vertical="center"/>
    </xf>
    <xf numFmtId="10" fontId="3" fillId="4" borderId="1" xfId="4" applyNumberFormat="1" applyFont="1" applyFill="1" applyBorder="1" applyAlignment="1">
      <alignment horizontal="center" vertical="center"/>
    </xf>
    <xf numFmtId="10" fontId="2" fillId="0" borderId="15" xfId="4" applyNumberFormat="1" applyFont="1" applyBorder="1" applyAlignment="1">
      <alignment horizontal="center" vertical="center"/>
    </xf>
    <xf numFmtId="10" fontId="2" fillId="0" borderId="29" xfId="4" applyNumberFormat="1" applyFont="1" applyBorder="1" applyAlignment="1">
      <alignment horizontal="center" vertical="center"/>
    </xf>
    <xf numFmtId="10" fontId="2" fillId="0" borderId="28" xfId="4" applyNumberFormat="1" applyFont="1" applyBorder="1" applyAlignment="1">
      <alignment horizontal="center" vertical="center"/>
    </xf>
    <xf numFmtId="10" fontId="2" fillId="0" borderId="42" xfId="4" applyNumberFormat="1" applyFont="1" applyBorder="1" applyAlignment="1">
      <alignment horizontal="center" vertical="center"/>
    </xf>
    <xf numFmtId="10" fontId="2" fillId="0" borderId="45" xfId="4" applyNumberFormat="1" applyFont="1" applyBorder="1" applyAlignment="1">
      <alignment horizontal="center" vertical="center"/>
    </xf>
    <xf numFmtId="10" fontId="2" fillId="0" borderId="39" xfId="4" applyNumberFormat="1" applyFont="1" applyBorder="1" applyAlignment="1">
      <alignment horizontal="center" vertical="center"/>
    </xf>
    <xf numFmtId="10" fontId="3" fillId="4" borderId="18" xfId="4" applyNumberFormat="1" applyFont="1" applyFill="1" applyBorder="1" applyAlignment="1">
      <alignment horizontal="center" vertical="center"/>
    </xf>
    <xf numFmtId="10" fontId="3" fillId="4" borderId="17" xfId="4" applyNumberFormat="1" applyFont="1" applyFill="1" applyBorder="1" applyAlignment="1">
      <alignment horizontal="center" vertical="center"/>
    </xf>
    <xf numFmtId="10" fontId="3" fillId="4" borderId="16" xfId="4" applyNumberFormat="1" applyFont="1" applyFill="1" applyBorder="1" applyAlignment="1">
      <alignment horizontal="center" vertical="center"/>
    </xf>
    <xf numFmtId="10" fontId="8" fillId="0" borderId="31" xfId="4" applyNumberFormat="1" applyFont="1" applyFill="1" applyBorder="1" applyAlignment="1">
      <alignment horizontal="center" vertical="center"/>
    </xf>
    <xf numFmtId="10" fontId="8" fillId="0" borderId="32" xfId="4" applyNumberFormat="1" applyFont="1" applyFill="1" applyBorder="1" applyAlignment="1">
      <alignment horizontal="center" vertical="center"/>
    </xf>
    <xf numFmtId="10" fontId="8" fillId="0" borderId="32" xfId="4" applyNumberFormat="1" applyFont="1" applyBorder="1" applyAlignment="1">
      <alignment horizontal="center" vertical="center"/>
    </xf>
    <xf numFmtId="10" fontId="8" fillId="0" borderId="33" xfId="4" applyNumberFormat="1" applyFont="1" applyBorder="1" applyAlignment="1">
      <alignment horizontal="center" vertical="center"/>
    </xf>
    <xf numFmtId="10" fontId="8" fillId="0" borderId="34" xfId="4" applyNumberFormat="1" applyFont="1" applyBorder="1" applyAlignment="1">
      <alignment horizontal="center" vertical="center"/>
    </xf>
    <xf numFmtId="10" fontId="8" fillId="0" borderId="28" xfId="4" applyNumberFormat="1" applyFont="1" applyBorder="1" applyAlignment="1">
      <alignment horizontal="center" vertical="center"/>
    </xf>
    <xf numFmtId="10" fontId="8" fillId="0" borderId="35" xfId="4" applyNumberFormat="1" applyFont="1" applyBorder="1" applyAlignment="1">
      <alignment horizontal="center" vertical="center"/>
    </xf>
    <xf numFmtId="10" fontId="8" fillId="0" borderId="15" xfId="4" applyNumberFormat="1" applyFont="1" applyBorder="1" applyAlignment="1">
      <alignment horizontal="center" vertical="center"/>
    </xf>
    <xf numFmtId="10" fontId="8" fillId="0" borderId="29" xfId="4" applyNumberFormat="1" applyFont="1" applyBorder="1" applyAlignment="1">
      <alignment horizontal="center" vertical="center"/>
    </xf>
    <xf numFmtId="10" fontId="8" fillId="0" borderId="43" xfId="4" applyNumberFormat="1" applyFont="1" applyBorder="1" applyAlignment="1">
      <alignment horizontal="center" vertical="center"/>
    </xf>
    <xf numFmtId="10" fontId="8" fillId="0" borderId="39" xfId="4" applyNumberFormat="1" applyFont="1" applyBorder="1" applyAlignment="1">
      <alignment horizontal="center" vertical="center"/>
    </xf>
    <xf numFmtId="10" fontId="8" fillId="0" borderId="44" xfId="4" applyNumberFormat="1" applyFont="1" applyBorder="1" applyAlignment="1">
      <alignment horizontal="center" vertical="center"/>
    </xf>
    <xf numFmtId="10" fontId="8" fillId="0" borderId="28" xfId="4" applyNumberFormat="1" applyFont="1" applyFill="1" applyBorder="1" applyAlignment="1">
      <alignment horizontal="center" vertical="center"/>
    </xf>
    <xf numFmtId="10" fontId="8" fillId="0" borderId="35" xfId="4" applyNumberFormat="1" applyFont="1" applyFill="1" applyBorder="1" applyAlignment="1">
      <alignment horizontal="center" vertical="center"/>
    </xf>
    <xf numFmtId="10" fontId="8" fillId="0" borderId="31" xfId="4" applyNumberFormat="1" applyFont="1" applyBorder="1" applyAlignment="1">
      <alignment horizontal="center" vertical="center"/>
    </xf>
    <xf numFmtId="10" fontId="8" fillId="0" borderId="36" xfId="4" applyNumberFormat="1" applyFont="1" applyBorder="1" applyAlignment="1">
      <alignment horizontal="center" vertical="center"/>
    </xf>
    <xf numFmtId="10" fontId="8" fillId="0" borderId="37" xfId="4" applyNumberFormat="1" applyFont="1" applyBorder="1" applyAlignment="1">
      <alignment horizontal="center" vertical="center"/>
    </xf>
    <xf numFmtId="10" fontId="8" fillId="0" borderId="38" xfId="4" applyNumberFormat="1" applyFont="1" applyBorder="1" applyAlignment="1">
      <alignment horizontal="center" vertical="center"/>
    </xf>
    <xf numFmtId="10" fontId="3" fillId="4" borderId="51" xfId="4" applyNumberFormat="1" applyFont="1" applyFill="1" applyBorder="1" applyAlignment="1">
      <alignment horizontal="center" vertical="center"/>
    </xf>
    <xf numFmtId="10" fontId="2" fillId="0" borderId="13" xfId="4" applyNumberFormat="1" applyFont="1" applyBorder="1" applyAlignment="1">
      <alignment horizontal="center" vertical="center"/>
    </xf>
    <xf numFmtId="10" fontId="2" fillId="0" borderId="12" xfId="4" applyNumberFormat="1" applyFont="1" applyBorder="1" applyAlignment="1">
      <alignment horizontal="center" vertical="center"/>
    </xf>
    <xf numFmtId="10" fontId="2" fillId="0" borderId="11" xfId="4" applyNumberFormat="1" applyFont="1" applyBorder="1" applyAlignment="1">
      <alignment horizontal="center" vertical="center"/>
    </xf>
    <xf numFmtId="10" fontId="2" fillId="0" borderId="27" xfId="4" applyNumberFormat="1" applyFont="1" applyBorder="1" applyAlignment="1">
      <alignment horizontal="center" vertical="center"/>
    </xf>
    <xf numFmtId="10" fontId="2" fillId="0" borderId="25" xfId="4" applyNumberFormat="1" applyFont="1" applyBorder="1" applyAlignment="1">
      <alignment horizontal="center" vertical="center"/>
    </xf>
    <xf numFmtId="10" fontId="2" fillId="0" borderId="26" xfId="4" applyNumberFormat="1" applyFont="1" applyBorder="1" applyAlignment="1">
      <alignment horizontal="center" vertical="center"/>
    </xf>
    <xf numFmtId="10" fontId="8" fillId="0" borderId="33" xfId="4" applyNumberFormat="1" applyFont="1" applyFill="1" applyBorder="1" applyAlignment="1">
      <alignment horizontal="center" vertical="center"/>
    </xf>
    <xf numFmtId="10" fontId="8" fillId="0" borderId="34" xfId="4" applyNumberFormat="1" applyFont="1" applyFill="1" applyBorder="1" applyAlignment="1">
      <alignment horizontal="center" vertical="center"/>
    </xf>
    <xf numFmtId="10" fontId="8" fillId="0" borderId="36" xfId="4" applyNumberFormat="1" applyFont="1" applyFill="1" applyBorder="1" applyAlignment="1">
      <alignment horizontal="center" vertical="center"/>
    </xf>
    <xf numFmtId="10" fontId="3" fillId="4" borderId="5" xfId="4" applyNumberFormat="1" applyFont="1" applyFill="1" applyBorder="1" applyAlignment="1">
      <alignment horizontal="center" vertical="center"/>
    </xf>
    <xf numFmtId="10" fontId="3" fillId="4" borderId="47" xfId="4" applyNumberFormat="1" applyFont="1" applyFill="1" applyBorder="1" applyAlignment="1">
      <alignment horizontal="center" vertical="center"/>
    </xf>
    <xf numFmtId="10" fontId="3" fillId="4" borderId="48" xfId="4" applyNumberFormat="1" applyFont="1" applyFill="1" applyBorder="1" applyAlignment="1">
      <alignment horizontal="center" vertical="center"/>
    </xf>
    <xf numFmtId="10" fontId="8" fillId="0" borderId="37" xfId="4" applyNumberFormat="1" applyFont="1" applyFill="1" applyBorder="1" applyAlignment="1">
      <alignment horizontal="center" vertical="center"/>
    </xf>
    <xf numFmtId="10" fontId="2" fillId="0" borderId="34" xfId="4" applyNumberFormat="1" applyFont="1" applyBorder="1" applyAlignment="1">
      <alignment horizontal="center" vertical="center"/>
    </xf>
    <xf numFmtId="10" fontId="8" fillId="0" borderId="15" xfId="4" applyNumberFormat="1" applyFont="1" applyFill="1" applyBorder="1" applyAlignment="1">
      <alignment horizontal="center" vertical="center"/>
    </xf>
    <xf numFmtId="2" fontId="8" fillId="0" borderId="28" xfId="2" applyNumberFormat="1" applyFont="1" applyFill="1" applyBorder="1" applyAlignment="1">
      <alignment horizontal="center" vertical="center"/>
    </xf>
    <xf numFmtId="2" fontId="8" fillId="0" borderId="31" xfId="2" applyNumberFormat="1" applyFont="1" applyFill="1" applyBorder="1" applyAlignment="1">
      <alignment horizontal="center" vertical="center"/>
    </xf>
    <xf numFmtId="2" fontId="8" fillId="0" borderId="32" xfId="2" applyNumberFormat="1" applyFont="1" applyFill="1" applyBorder="1" applyAlignment="1">
      <alignment horizontal="center" vertical="center"/>
    </xf>
    <xf numFmtId="2" fontId="8" fillId="0" borderId="33" xfId="2" applyNumberFormat="1" applyFont="1" applyFill="1" applyBorder="1" applyAlignment="1">
      <alignment horizontal="center" vertical="center"/>
    </xf>
    <xf numFmtId="2" fontId="8" fillId="0" borderId="34" xfId="2" applyNumberFormat="1" applyFont="1" applyFill="1" applyBorder="1" applyAlignment="1">
      <alignment horizontal="center" vertical="center"/>
    </xf>
    <xf numFmtId="2" fontId="8" fillId="0" borderId="35" xfId="2" applyNumberFormat="1" applyFont="1" applyFill="1" applyBorder="1" applyAlignment="1">
      <alignment horizontal="center" vertical="center"/>
    </xf>
    <xf numFmtId="2" fontId="8" fillId="0" borderId="36" xfId="2" applyNumberFormat="1" applyFont="1" applyFill="1" applyBorder="1" applyAlignment="1">
      <alignment horizontal="center" vertical="center"/>
    </xf>
    <xf numFmtId="2" fontId="8" fillId="0" borderId="37" xfId="2" applyNumberFormat="1" applyFont="1" applyFill="1" applyBorder="1" applyAlignment="1">
      <alignment horizontal="center" vertical="center"/>
    </xf>
    <xf numFmtId="2" fontId="8" fillId="0" borderId="38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6" xfId="2" applyNumberFormat="1" applyFont="1" applyFill="1" applyBorder="1" applyAlignment="1">
      <alignment horizontal="center" vertical="center"/>
    </xf>
    <xf numFmtId="2" fontId="2" fillId="0" borderId="15" xfId="3" applyNumberFormat="1" applyFont="1" applyBorder="1" applyAlignment="1">
      <alignment horizontal="center" vertical="center"/>
    </xf>
    <xf numFmtId="2" fontId="2" fillId="0" borderId="29" xfId="3" applyNumberFormat="1" applyFont="1" applyBorder="1" applyAlignment="1">
      <alignment horizontal="center" vertical="center"/>
    </xf>
    <xf numFmtId="2" fontId="2" fillId="0" borderId="40" xfId="3" applyNumberFormat="1" applyFont="1" applyBorder="1" applyAlignment="1">
      <alignment horizontal="center" vertical="center"/>
    </xf>
    <xf numFmtId="2" fontId="2" fillId="0" borderId="43" xfId="3" applyNumberFormat="1" applyFont="1" applyBorder="1" applyAlignment="1">
      <alignment horizontal="center" vertical="center"/>
    </xf>
    <xf numFmtId="2" fontId="2" fillId="0" borderId="39" xfId="3" applyNumberFormat="1" applyFont="1" applyBorder="1" applyAlignment="1">
      <alignment horizontal="center" vertical="center"/>
    </xf>
    <xf numFmtId="2" fontId="2" fillId="0" borderId="44" xfId="3" applyNumberFormat="1" applyFont="1" applyBorder="1" applyAlignment="1">
      <alignment horizontal="center" vertical="center"/>
    </xf>
    <xf numFmtId="2" fontId="3" fillId="3" borderId="5" xfId="4" applyNumberFormat="1" applyFont="1" applyFill="1" applyBorder="1" applyAlignment="1">
      <alignment horizontal="center"/>
    </xf>
    <xf numFmtId="2" fontId="3" fillId="3" borderId="47" xfId="4" applyNumberFormat="1" applyFont="1" applyFill="1" applyBorder="1" applyAlignment="1">
      <alignment horizontal="center"/>
    </xf>
    <xf numFmtId="2" fontId="3" fillId="3" borderId="48" xfId="4" applyNumberFormat="1" applyFont="1" applyFill="1" applyBorder="1" applyAlignment="1">
      <alignment horizontal="center"/>
    </xf>
    <xf numFmtId="2" fontId="3" fillId="4" borderId="3" xfId="2" applyNumberFormat="1" applyFont="1" applyFill="1" applyBorder="1" applyAlignment="1">
      <alignment horizontal="center" vertical="center"/>
    </xf>
    <xf numFmtId="2" fontId="3" fillId="4" borderId="2" xfId="2" applyNumberFormat="1" applyFont="1" applyFill="1" applyBorder="1" applyAlignment="1">
      <alignment horizontal="center" vertical="center"/>
    </xf>
    <xf numFmtId="2" fontId="3" fillId="4" borderId="1" xfId="2" applyNumberFormat="1" applyFont="1" applyFill="1" applyBorder="1" applyAlignment="1">
      <alignment horizontal="center" vertical="center"/>
    </xf>
    <xf numFmtId="2" fontId="2" fillId="0" borderId="8" xfId="3" applyNumberFormat="1" applyFont="1" applyBorder="1" applyAlignment="1">
      <alignment horizontal="center" vertical="center"/>
    </xf>
    <xf numFmtId="2" fontId="2" fillId="0" borderId="2" xfId="3" applyNumberFormat="1" applyFont="1" applyBorder="1" applyAlignment="1">
      <alignment horizontal="center" vertical="center"/>
    </xf>
    <xf numFmtId="2" fontId="8" fillId="0" borderId="43" xfId="2" applyNumberFormat="1" applyFont="1" applyFill="1" applyBorder="1" applyAlignment="1">
      <alignment horizontal="center" vertical="center"/>
    </xf>
    <xf numFmtId="2" fontId="8" fillId="0" borderId="39" xfId="2" applyNumberFormat="1" applyFont="1" applyFill="1" applyBorder="1" applyAlignment="1">
      <alignment horizontal="center" vertical="center"/>
    </xf>
    <xf numFmtId="2" fontId="8" fillId="0" borderId="4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8" fillId="0" borderId="29" xfId="2" applyNumberFormat="1" applyFont="1" applyFill="1" applyBorder="1" applyAlignment="1">
      <alignment horizontal="center" vertical="center"/>
    </xf>
    <xf numFmtId="2" fontId="8" fillId="0" borderId="40" xfId="2" applyNumberFormat="1" applyFont="1" applyFill="1" applyBorder="1" applyAlignment="1">
      <alignment horizontal="center" vertical="center"/>
    </xf>
    <xf numFmtId="2" fontId="8" fillId="0" borderId="45" xfId="2" applyNumberFormat="1" applyFont="1" applyFill="1" applyBorder="1" applyAlignment="1">
      <alignment horizontal="center" vertical="center"/>
    </xf>
    <xf numFmtId="2" fontId="3" fillId="4" borderId="10" xfId="2" applyNumberFormat="1" applyFont="1" applyFill="1" applyBorder="1" applyAlignment="1">
      <alignment horizontal="center" vertical="center"/>
    </xf>
    <xf numFmtId="2" fontId="3" fillId="4" borderId="5" xfId="2" applyNumberFormat="1" applyFont="1" applyFill="1" applyBorder="1" applyAlignment="1">
      <alignment horizontal="center" vertical="center"/>
    </xf>
    <xf numFmtId="2" fontId="3" fillId="4" borderId="47" xfId="2" applyNumberFormat="1" applyFont="1" applyFill="1" applyBorder="1" applyAlignment="1">
      <alignment horizontal="center" vertical="center"/>
    </xf>
    <xf numFmtId="2" fontId="3" fillId="4" borderId="48" xfId="2" applyNumberFormat="1" applyFont="1" applyFill="1" applyBorder="1" applyAlignment="1">
      <alignment horizontal="center" vertical="center"/>
    </xf>
    <xf numFmtId="2" fontId="8" fillId="0" borderId="43" xfId="3" applyNumberFormat="1" applyFont="1" applyFill="1" applyBorder="1" applyAlignment="1">
      <alignment horizontal="center" vertical="center"/>
    </xf>
    <xf numFmtId="2" fontId="8" fillId="0" borderId="39" xfId="3" applyNumberFormat="1" applyFont="1" applyFill="1" applyBorder="1" applyAlignment="1">
      <alignment horizontal="center" vertical="center"/>
    </xf>
    <xf numFmtId="2" fontId="8" fillId="0" borderId="44" xfId="3" applyNumberFormat="1" applyFont="1" applyFill="1" applyBorder="1" applyAlignment="1">
      <alignment horizontal="center" vertical="center"/>
    </xf>
    <xf numFmtId="10" fontId="8" fillId="0" borderId="38" xfId="4" applyNumberFormat="1" applyFont="1" applyFill="1" applyBorder="1" applyAlignment="1">
      <alignment horizontal="center" vertical="center"/>
    </xf>
    <xf numFmtId="10" fontId="8" fillId="0" borderId="3" xfId="4" applyNumberFormat="1" applyFont="1" applyFill="1" applyBorder="1" applyAlignment="1">
      <alignment horizontal="center" vertical="center"/>
    </xf>
    <xf numFmtId="10" fontId="8" fillId="0" borderId="2" xfId="4" applyNumberFormat="1" applyFont="1" applyFill="1" applyBorder="1" applyAlignment="1">
      <alignment horizontal="center" vertical="center"/>
    </xf>
    <xf numFmtId="10" fontId="8" fillId="0" borderId="1" xfId="4" applyNumberFormat="1" applyFont="1" applyFill="1" applyBorder="1" applyAlignment="1">
      <alignment horizontal="center" vertical="center"/>
    </xf>
    <xf numFmtId="10" fontId="3" fillId="4" borderId="4" xfId="4" applyNumberFormat="1" applyFont="1" applyFill="1" applyBorder="1" applyAlignment="1">
      <alignment horizontal="center" vertical="center"/>
    </xf>
    <xf numFmtId="10" fontId="3" fillId="4" borderId="53" xfId="4" applyNumberFormat="1" applyFont="1" applyFill="1" applyBorder="1" applyAlignment="1">
      <alignment horizontal="center" vertical="center"/>
    </xf>
    <xf numFmtId="10" fontId="3" fillId="4" borderId="50" xfId="4" applyNumberFormat="1" applyFont="1" applyFill="1" applyBorder="1" applyAlignment="1">
      <alignment horizontal="center" vertical="center"/>
    </xf>
    <xf numFmtId="1" fontId="3" fillId="4" borderId="24" xfId="2" applyNumberFormat="1" applyFont="1" applyFill="1" applyBorder="1" applyAlignment="1">
      <alignment horizontal="center" vertical="center"/>
    </xf>
    <xf numFmtId="1" fontId="3" fillId="4" borderId="23" xfId="2" applyNumberFormat="1" applyFont="1" applyFill="1" applyBorder="1" applyAlignment="1">
      <alignment horizontal="center" vertical="center"/>
    </xf>
    <xf numFmtId="10" fontId="3" fillId="4" borderId="22" xfId="2" applyNumberFormat="1" applyFont="1" applyFill="1" applyBorder="1" applyAlignment="1">
      <alignment horizontal="center" vertical="center"/>
    </xf>
    <xf numFmtId="1" fontId="3" fillId="4" borderId="52" xfId="2" applyNumberFormat="1" applyFont="1" applyFill="1" applyBorder="1" applyAlignment="1">
      <alignment horizontal="center" vertical="center"/>
    </xf>
    <xf numFmtId="1" fontId="3" fillId="4" borderId="54" xfId="2" applyNumberFormat="1" applyFont="1" applyFill="1" applyBorder="1" applyAlignment="1">
      <alignment horizontal="center" vertical="center"/>
    </xf>
    <xf numFmtId="10" fontId="3" fillId="4" borderId="55" xfId="2" applyNumberFormat="1" applyFont="1" applyFill="1" applyBorder="1" applyAlignment="1">
      <alignment horizontal="center" vertical="center"/>
    </xf>
    <xf numFmtId="1" fontId="8" fillId="0" borderId="3" xfId="2" applyNumberFormat="1" applyFont="1" applyFill="1" applyBorder="1" applyAlignment="1">
      <alignment horizontal="center" vertical="center"/>
    </xf>
    <xf numFmtId="1" fontId="8" fillId="0" borderId="2" xfId="2" applyNumberFormat="1" applyFont="1" applyFill="1" applyBorder="1" applyAlignment="1">
      <alignment horizontal="center" vertical="center"/>
    </xf>
    <xf numFmtId="10" fontId="8" fillId="0" borderId="1" xfId="2" applyNumberFormat="1" applyFont="1" applyFill="1" applyBorder="1" applyAlignment="1">
      <alignment horizontal="center" vertical="center"/>
    </xf>
    <xf numFmtId="1" fontId="8" fillId="0" borderId="36" xfId="2" applyNumberFormat="1" applyFont="1" applyFill="1" applyBorder="1" applyAlignment="1">
      <alignment horizontal="center" vertical="center"/>
    </xf>
    <xf numFmtId="1" fontId="8" fillId="0" borderId="37" xfId="2" applyNumberFormat="1" applyFont="1" applyFill="1" applyBorder="1" applyAlignment="1">
      <alignment horizontal="center" vertical="center"/>
    </xf>
    <xf numFmtId="10" fontId="8" fillId="0" borderId="38" xfId="2" applyNumberFormat="1" applyFont="1" applyFill="1" applyBorder="1" applyAlignment="1">
      <alignment horizontal="center" vertical="center"/>
    </xf>
    <xf numFmtId="1" fontId="8" fillId="0" borderId="34" xfId="2" applyNumberFormat="1" applyFont="1" applyFill="1" applyBorder="1" applyAlignment="1">
      <alignment horizontal="center" vertical="center"/>
    </xf>
    <xf numFmtId="10" fontId="8" fillId="0" borderId="35" xfId="2" applyNumberFormat="1" applyFont="1" applyFill="1" applyBorder="1" applyAlignment="1">
      <alignment horizontal="center" vertical="center"/>
    </xf>
    <xf numFmtId="1" fontId="2" fillId="0" borderId="42" xfId="1" applyNumberFormat="1" applyFont="1" applyBorder="1" applyAlignment="1">
      <alignment horizontal="center" vertical="center"/>
    </xf>
    <xf numFmtId="1" fontId="2" fillId="0" borderId="45" xfId="3" applyNumberFormat="1" applyFont="1" applyBorder="1" applyAlignment="1">
      <alignment horizontal="center" vertical="center"/>
    </xf>
    <xf numFmtId="1" fontId="2" fillId="0" borderId="45" xfId="1" applyNumberFormat="1" applyFont="1" applyBorder="1" applyAlignment="1">
      <alignment horizontal="center" vertical="center"/>
    </xf>
    <xf numFmtId="10" fontId="2" fillId="0" borderId="46" xfId="4" applyNumberFormat="1" applyFont="1" applyBorder="1" applyAlignment="1">
      <alignment horizontal="center" vertical="center"/>
    </xf>
    <xf numFmtId="2" fontId="2" fillId="0" borderId="45" xfId="3" applyNumberFormat="1" applyFont="1" applyBorder="1" applyAlignment="1">
      <alignment horizontal="center" vertical="center"/>
    </xf>
    <xf numFmtId="2" fontId="8" fillId="0" borderId="39" xfId="3" applyNumberFormat="1" applyFont="1" applyBorder="1" applyAlignment="1">
      <alignment horizontal="center" vertical="center"/>
    </xf>
    <xf numFmtId="1" fontId="8" fillId="0" borderId="15" xfId="2" applyNumberFormat="1" applyFont="1" applyFill="1" applyBorder="1" applyAlignment="1">
      <alignment horizontal="center" vertical="center"/>
    </xf>
    <xf numFmtId="10" fontId="8" fillId="0" borderId="40" xfId="2" applyNumberFormat="1" applyFont="1" applyFill="1" applyBorder="1" applyAlignment="1">
      <alignment horizontal="center" vertical="center"/>
    </xf>
    <xf numFmtId="1" fontId="8" fillId="0" borderId="43" xfId="2" applyNumberFormat="1" applyFont="1" applyFill="1" applyBorder="1" applyAlignment="1">
      <alignment horizontal="center" vertical="center"/>
    </xf>
    <xf numFmtId="10" fontId="8" fillId="0" borderId="44" xfId="2" applyNumberFormat="1" applyFont="1" applyFill="1" applyBorder="1" applyAlignment="1">
      <alignment horizontal="center" vertical="center"/>
    </xf>
    <xf numFmtId="2" fontId="8" fillId="0" borderId="2" xfId="3" applyNumberFormat="1" applyFont="1" applyBorder="1" applyAlignment="1">
      <alignment horizontal="center" vertical="center"/>
    </xf>
    <xf numFmtId="1" fontId="8" fillId="0" borderId="5" xfId="2" applyNumberFormat="1" applyFont="1" applyFill="1" applyBorder="1" applyAlignment="1">
      <alignment horizontal="center" vertical="center"/>
    </xf>
    <xf numFmtId="1" fontId="8" fillId="0" borderId="47" xfId="2" applyNumberFormat="1" applyFont="1" applyFill="1" applyBorder="1" applyAlignment="1">
      <alignment horizontal="center" vertical="center"/>
    </xf>
    <xf numFmtId="10" fontId="8" fillId="0" borderId="48" xfId="2" applyNumberFormat="1" applyFont="1" applyFill="1" applyBorder="1" applyAlignment="1">
      <alignment horizontal="center" vertical="center"/>
    </xf>
    <xf numFmtId="10" fontId="3" fillId="4" borderId="42" xfId="4" applyNumberFormat="1" applyFont="1" applyFill="1" applyBorder="1" applyAlignment="1">
      <alignment horizontal="center" vertical="center"/>
    </xf>
    <xf numFmtId="10" fontId="3" fillId="4" borderId="45" xfId="4" applyNumberFormat="1" applyFont="1" applyFill="1" applyBorder="1" applyAlignment="1">
      <alignment horizontal="center" vertical="center"/>
    </xf>
    <xf numFmtId="10" fontId="3" fillId="4" borderId="46" xfId="4" applyNumberFormat="1" applyFont="1" applyFill="1" applyBorder="1" applyAlignment="1">
      <alignment horizontal="center" vertical="center"/>
    </xf>
    <xf numFmtId="10" fontId="8" fillId="0" borderId="18" xfId="4" applyNumberFormat="1" applyFont="1" applyFill="1" applyBorder="1" applyAlignment="1">
      <alignment horizontal="center" vertical="center"/>
    </xf>
    <xf numFmtId="10" fontId="8" fillId="0" borderId="17" xfId="4" applyNumberFormat="1" applyFont="1" applyFill="1" applyBorder="1" applyAlignment="1">
      <alignment horizontal="center" vertical="center"/>
    </xf>
    <xf numFmtId="10" fontId="8" fillId="0" borderId="16" xfId="4" applyNumberFormat="1" applyFont="1" applyFill="1" applyBorder="1" applyAlignment="1">
      <alignment horizontal="center" vertical="center"/>
    </xf>
    <xf numFmtId="10" fontId="2" fillId="0" borderId="43" xfId="4" applyNumberFormat="1" applyFont="1" applyBorder="1" applyAlignment="1">
      <alignment horizontal="center" vertical="center"/>
    </xf>
    <xf numFmtId="10" fontId="8" fillId="0" borderId="43" xfId="4" applyNumberFormat="1" applyFont="1" applyFill="1" applyBorder="1" applyAlignment="1">
      <alignment horizontal="center" vertical="center"/>
    </xf>
    <xf numFmtId="10" fontId="8" fillId="0" borderId="39" xfId="4" applyNumberFormat="1" applyFont="1" applyFill="1" applyBorder="1" applyAlignment="1">
      <alignment horizontal="center" vertical="center"/>
    </xf>
    <xf numFmtId="10" fontId="2" fillId="0" borderId="2" xfId="4" applyNumberFormat="1" applyFont="1" applyBorder="1" applyAlignment="1">
      <alignment horizontal="center" vertical="center"/>
    </xf>
    <xf numFmtId="10" fontId="8" fillId="0" borderId="29" xfId="4" applyNumberFormat="1" applyFont="1" applyFill="1" applyBorder="1" applyAlignment="1">
      <alignment horizontal="center" vertical="center"/>
    </xf>
    <xf numFmtId="10" fontId="8" fillId="0" borderId="40" xfId="4" applyNumberFormat="1" applyFont="1" applyFill="1" applyBorder="1" applyAlignment="1">
      <alignment horizontal="center" vertical="center"/>
    </xf>
    <xf numFmtId="10" fontId="2" fillId="0" borderId="31" xfId="4" applyNumberFormat="1" applyFont="1" applyBorder="1" applyAlignment="1">
      <alignment horizontal="center" vertical="center"/>
    </xf>
    <xf numFmtId="10" fontId="2" fillId="0" borderId="32" xfId="4" applyNumberFormat="1" applyFont="1" applyBorder="1" applyAlignment="1">
      <alignment horizontal="center" vertical="center"/>
    </xf>
    <xf numFmtId="10" fontId="2" fillId="0" borderId="33" xfId="4" applyNumberFormat="1" applyFont="1" applyBorder="1" applyAlignment="1">
      <alignment horizontal="center" vertical="center"/>
    </xf>
    <xf numFmtId="10" fontId="2" fillId="0" borderId="36" xfId="4" applyNumberFormat="1" applyFont="1" applyBorder="1" applyAlignment="1">
      <alignment horizontal="center" vertical="center"/>
    </xf>
    <xf numFmtId="10" fontId="2" fillId="0" borderId="37" xfId="4" applyNumberFormat="1" applyFont="1" applyBorder="1" applyAlignment="1">
      <alignment horizontal="center" vertical="center"/>
    </xf>
    <xf numFmtId="10" fontId="2" fillId="0" borderId="38" xfId="4" applyNumberFormat="1" applyFont="1" applyBorder="1" applyAlignment="1">
      <alignment horizontal="center" vertical="center"/>
    </xf>
    <xf numFmtId="10" fontId="3" fillId="4" borderId="10" xfId="4" applyNumberFormat="1" applyFont="1" applyFill="1" applyBorder="1" applyAlignment="1">
      <alignment horizontal="center" vertical="center"/>
    </xf>
    <xf numFmtId="10" fontId="3" fillId="4" borderId="21" xfId="4" applyNumberFormat="1" applyFont="1" applyFill="1" applyBorder="1" applyAlignment="1">
      <alignment horizontal="center" vertical="center"/>
    </xf>
    <xf numFmtId="10" fontId="3" fillId="4" borderId="49" xfId="4" applyNumberFormat="1" applyFont="1" applyFill="1" applyBorder="1" applyAlignment="1">
      <alignment horizontal="center" vertical="center"/>
    </xf>
    <xf numFmtId="10" fontId="3" fillId="3" borderId="5" xfId="4" applyNumberFormat="1" applyFont="1" applyFill="1" applyBorder="1" applyAlignment="1">
      <alignment horizontal="center"/>
    </xf>
    <xf numFmtId="10" fontId="3" fillId="3" borderId="47" xfId="4" applyNumberFormat="1" applyFont="1" applyFill="1" applyBorder="1" applyAlignment="1">
      <alignment horizontal="center"/>
    </xf>
    <xf numFmtId="10" fontId="3" fillId="3" borderId="48" xfId="4" applyNumberFormat="1" applyFont="1" applyFill="1" applyBorder="1" applyAlignment="1">
      <alignment horizontal="center"/>
    </xf>
    <xf numFmtId="10" fontId="2" fillId="0" borderId="8" xfId="4" applyNumberFormat="1" applyFont="1" applyBorder="1" applyAlignment="1">
      <alignment horizontal="center" vertical="center"/>
    </xf>
    <xf numFmtId="10" fontId="8" fillId="0" borderId="2" xfId="4" applyNumberFormat="1" applyFont="1" applyBorder="1" applyAlignment="1">
      <alignment horizontal="center" vertical="center"/>
    </xf>
    <xf numFmtId="10" fontId="3" fillId="4" borderId="56" xfId="4" applyNumberFormat="1" applyFont="1" applyFill="1" applyBorder="1" applyAlignment="1">
      <alignment horizontal="center" vertical="center"/>
    </xf>
    <xf numFmtId="10" fontId="8" fillId="0" borderId="44" xfId="4" applyNumberFormat="1" applyFont="1" applyFill="1" applyBorder="1" applyAlignment="1">
      <alignment horizontal="center" vertical="center"/>
    </xf>
    <xf numFmtId="2" fontId="8" fillId="0" borderId="18" xfId="3" applyNumberFormat="1" applyFont="1" applyFill="1" applyBorder="1" applyAlignment="1">
      <alignment horizontal="center" vertical="center"/>
    </xf>
    <xf numFmtId="2" fontId="8" fillId="0" borderId="17" xfId="3" applyNumberFormat="1" applyFont="1" applyFill="1" applyBorder="1" applyAlignment="1">
      <alignment horizontal="center" vertical="center"/>
    </xf>
    <xf numFmtId="2" fontId="8" fillId="0" borderId="16" xfId="3" applyNumberFormat="1" applyFont="1" applyFill="1" applyBorder="1" applyAlignment="1">
      <alignment horizontal="center" vertical="center"/>
    </xf>
    <xf numFmtId="2" fontId="8" fillId="0" borderId="15" xfId="3" applyNumberFormat="1" applyFont="1" applyFill="1" applyBorder="1" applyAlignment="1">
      <alignment horizontal="center" vertical="center"/>
    </xf>
    <xf numFmtId="2" fontId="8" fillId="0" borderId="29" xfId="3" applyNumberFormat="1" applyFont="1" applyFill="1" applyBorder="1" applyAlignment="1">
      <alignment horizontal="center" vertical="center"/>
    </xf>
    <xf numFmtId="2" fontId="8" fillId="0" borderId="40" xfId="3" applyNumberFormat="1" applyFont="1" applyFill="1" applyBorder="1" applyAlignment="1">
      <alignment horizontal="center" vertical="center"/>
    </xf>
    <xf numFmtId="1" fontId="3" fillId="3" borderId="3" xfId="5" applyNumberFormat="1" applyFont="1" applyFill="1" applyBorder="1" applyAlignment="1">
      <alignment horizontal="center"/>
    </xf>
    <xf numFmtId="1" fontId="3" fillId="3" borderId="2" xfId="5" applyNumberFormat="1" applyFont="1" applyFill="1" applyBorder="1" applyAlignment="1">
      <alignment horizontal="center"/>
    </xf>
    <xf numFmtId="10" fontId="8" fillId="0" borderId="35" xfId="2" applyNumberFormat="1" applyFont="1" applyBorder="1" applyAlignment="1">
      <alignment horizontal="center" vertical="center"/>
    </xf>
    <xf numFmtId="0" fontId="3" fillId="4" borderId="10" xfId="1" applyFont="1" applyFill="1" applyBorder="1" applyAlignment="1">
      <alignment horizontal="center"/>
    </xf>
    <xf numFmtId="0" fontId="3" fillId="4" borderId="9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10" fontId="6" fillId="5" borderId="10" xfId="2" applyNumberFormat="1" applyFont="1" applyFill="1" applyBorder="1" applyAlignment="1">
      <alignment horizontal="center" vertical="center" wrapText="1"/>
    </xf>
    <xf numFmtId="10" fontId="6" fillId="5" borderId="9" xfId="2" applyNumberFormat="1" applyFont="1" applyFill="1" applyBorder="1" applyAlignment="1">
      <alignment horizontal="center" vertical="center" wrapText="1"/>
    </xf>
    <xf numFmtId="0" fontId="7" fillId="7" borderId="0" xfId="1" applyFont="1" applyFill="1" applyAlignment="1">
      <alignment horizontal="left" vertical="center"/>
    </xf>
    <xf numFmtId="0" fontId="5" fillId="6" borderId="24" xfId="1" applyFont="1" applyFill="1" applyBorder="1" applyAlignment="1">
      <alignment horizontal="center" vertical="center" wrapText="1"/>
    </xf>
    <xf numFmtId="0" fontId="5" fillId="6" borderId="22" xfId="1" applyFont="1" applyFill="1" applyBorder="1" applyAlignment="1">
      <alignment horizontal="center" vertical="center" wrapText="1"/>
    </xf>
    <xf numFmtId="0" fontId="5" fillId="6" borderId="23" xfId="1" applyFont="1" applyFill="1" applyBorder="1" applyAlignment="1">
      <alignment horizontal="center" vertical="center" wrapText="1"/>
    </xf>
    <xf numFmtId="10" fontId="5" fillId="6" borderId="21" xfId="2" applyNumberFormat="1" applyFont="1" applyFill="1" applyBorder="1" applyAlignment="1">
      <alignment horizontal="center" vertical="center" wrapText="1"/>
    </xf>
    <xf numFmtId="10" fontId="5" fillId="6" borderId="20" xfId="2" applyNumberFormat="1" applyFont="1" applyFill="1" applyBorder="1" applyAlignment="1">
      <alignment horizontal="center" vertical="center" wrapText="1"/>
    </xf>
    <xf numFmtId="10" fontId="5" fillId="6" borderId="19" xfId="2" applyNumberFormat="1" applyFont="1" applyFill="1" applyBorder="1" applyAlignment="1">
      <alignment horizontal="center" vertical="center" wrapText="1"/>
    </xf>
    <xf numFmtId="10" fontId="5" fillId="6" borderId="18" xfId="2" applyNumberFormat="1" applyFont="1" applyFill="1" applyBorder="1" applyAlignment="1">
      <alignment horizontal="center" vertical="center" wrapText="1"/>
    </xf>
    <xf numFmtId="10" fontId="5" fillId="6" borderId="17" xfId="2" applyNumberFormat="1" applyFont="1" applyFill="1" applyBorder="1" applyAlignment="1">
      <alignment horizontal="center" vertical="center" wrapText="1"/>
    </xf>
    <xf numFmtId="10" fontId="5" fillId="6" borderId="16" xfId="2" applyNumberFormat="1" applyFont="1" applyFill="1" applyBorder="1" applyAlignment="1">
      <alignment horizontal="center" vertical="center" wrapText="1"/>
    </xf>
  </cellXfs>
  <cellStyles count="6">
    <cellStyle name="Comma" xfId="5" builtinId="3"/>
    <cellStyle name="Comma 2" xfId="3" xr:uid="{B30A118C-AEE2-A143-9E7E-EAEDB93E235B}"/>
    <cellStyle name="Normal" xfId="0" builtinId="0"/>
    <cellStyle name="Normal 2" xfId="1" xr:uid="{AE3BBD1A-99D1-2540-894D-7189691C4BEF}"/>
    <cellStyle name="Percent" xfId="4" builtinId="5"/>
    <cellStyle name="Percent 2" xfId="2" xr:uid="{A7695702-AC16-5E4F-910A-7554198E1AAD}"/>
  </cellStyles>
  <dxfs count="377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bgColor theme="2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bgColor theme="2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bgColor theme="2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fgColor rgb="FFE8E8E8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fgColor rgb="FFE8E8E8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fgColor rgb="FFE8E8E8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ill>
        <patternFill>
          <fgColor rgb="FFE8E8E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E8E8E8"/>
        </patternFill>
      </fill>
    </dxf>
    <dxf>
      <fill>
        <patternFill>
          <bgColor theme="2"/>
        </patternFill>
      </fill>
    </dxf>
    <dxf>
      <font>
        <color theme="1"/>
      </font>
      <fill>
        <patternFill patternType="solid">
          <bgColor theme="0" tint="-4.9989318521683403E-2"/>
        </patternFill>
      </fill>
    </dxf>
    <dxf>
      <font>
        <color theme="1"/>
      </font>
      <fill>
        <patternFill patternType="solid">
          <bgColor theme="0" tint="-4.9989318521683403E-2"/>
        </patternFill>
      </fill>
    </dxf>
    <dxf>
      <font>
        <color theme="1"/>
      </font>
      <fill>
        <patternFill patternType="solid">
          <bgColor theme="0" tint="-4.9989318521683403E-2"/>
        </patternFill>
      </fill>
    </dxf>
    <dxf>
      <font>
        <color theme="1"/>
      </font>
      <fill>
        <patternFill patternType="solid">
          <bgColor theme="0" tint="-4.9989318521683403E-2"/>
        </patternFill>
      </fill>
    </dxf>
    <dxf>
      <font>
        <color theme="1"/>
      </font>
      <fill>
        <patternFill patternType="solid">
          <bgColor theme="0" tint="-4.9989318521683403E-2"/>
        </patternFill>
      </fill>
    </dxf>
  </dxfs>
  <tableStyles count="0" defaultTableStyle="TableStyleMedium9" defaultPivotStyle="PivotStyleMedium4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63074-3786-7E42-AE4B-D3447326EA17}">
  <sheetPr codeName="Sheet1"/>
  <dimension ref="A1:AU279"/>
  <sheetViews>
    <sheetView tabSelected="1" workbookViewId="0">
      <pane xSplit="3" ySplit="5" topLeftCell="D6" activePane="bottomRight" state="frozen"/>
      <selection pane="bottomRight" activeCell="D6" sqref="D6"/>
      <selection pane="bottomLeft" activeCell="A6" sqref="A6"/>
      <selection pane="topRight" activeCell="D1" sqref="D1"/>
    </sheetView>
  </sheetViews>
  <sheetFormatPr defaultColWidth="10.5703125" defaultRowHeight="15"/>
  <cols>
    <col min="1" max="1" width="3" style="1" customWidth="1"/>
    <col min="2" max="2" width="7.42578125" style="1" bestFit="1" customWidth="1"/>
    <col min="3" max="3" width="12.85546875" style="1" bestFit="1" customWidth="1"/>
    <col min="4" max="4" width="13" style="1" bestFit="1" customWidth="1"/>
    <col min="5" max="5" width="12.140625" style="1" bestFit="1" customWidth="1"/>
    <col min="6" max="6" width="14.85546875" style="1" bestFit="1" customWidth="1"/>
    <col min="7" max="7" width="13" style="1" bestFit="1" customWidth="1"/>
    <col min="8" max="8" width="14.85546875" style="1" bestFit="1" customWidth="1"/>
    <col min="9" max="9" width="12.42578125" style="1" bestFit="1" customWidth="1"/>
    <col min="10" max="10" width="12.85546875" style="1" bestFit="1" customWidth="1"/>
    <col min="11" max="11" width="15.42578125" style="1" bestFit="1" customWidth="1"/>
    <col min="12" max="12" width="2.140625" style="1" customWidth="1"/>
    <col min="13" max="13" width="10.5703125" style="1" bestFit="1" customWidth="1"/>
    <col min="14" max="14" width="9.42578125" style="1" bestFit="1" customWidth="1"/>
    <col min="15" max="17" width="10.5703125" style="1" bestFit="1" customWidth="1"/>
    <col min="18" max="18" width="12.5703125" style="1" bestFit="1" customWidth="1"/>
    <col min="19" max="19" width="8.5703125" style="1" bestFit="1" customWidth="1"/>
    <col min="20" max="20" width="2.140625" style="1" customWidth="1"/>
    <col min="21" max="21" width="10.5703125" style="1" bestFit="1" customWidth="1"/>
    <col min="22" max="22" width="14.85546875" style="1" bestFit="1" customWidth="1"/>
    <col min="23" max="23" width="16.140625" style="1" bestFit="1" customWidth="1"/>
    <col min="24" max="24" width="14.42578125" style="1" bestFit="1" customWidth="1"/>
    <col min="25" max="25" width="11" style="1" bestFit="1" customWidth="1"/>
    <col min="26" max="26" width="11.5703125" style="1" customWidth="1"/>
    <col min="27" max="27" width="11.42578125" style="1" customWidth="1"/>
    <col min="28" max="28" width="11.85546875" style="1" bestFit="1" customWidth="1"/>
    <col min="29" max="29" width="2.140625" style="1" customWidth="1"/>
    <col min="30" max="30" width="13.140625" style="1" customWidth="1"/>
    <col min="31" max="31" width="12.42578125" style="1" customWidth="1"/>
    <col min="32" max="33" width="14.42578125" style="1" customWidth="1"/>
    <col min="34" max="34" width="13.140625" style="1" customWidth="1"/>
    <col min="35" max="35" width="11" style="1" customWidth="1"/>
    <col min="36" max="36" width="10.85546875" style="1" customWidth="1"/>
    <col min="37" max="37" width="11.140625" style="1" customWidth="1"/>
    <col min="38" max="38" width="2.140625" style="1" customWidth="1"/>
    <col min="39" max="39" width="10.5703125" style="1" bestFit="1" customWidth="1"/>
    <col min="40" max="40" width="12.42578125" style="1" bestFit="1" customWidth="1"/>
    <col min="41" max="42" width="14.42578125" style="1" bestFit="1" customWidth="1"/>
    <col min="43" max="43" width="10.85546875" style="1" bestFit="1" customWidth="1"/>
    <col min="44" max="44" width="13.85546875" style="1" bestFit="1" customWidth="1"/>
    <col min="45" max="45" width="11.42578125" style="1" bestFit="1" customWidth="1"/>
    <col min="46" max="46" width="8.5703125" style="1" bestFit="1" customWidth="1"/>
    <col min="47" max="47" width="2.140625" style="1" customWidth="1"/>
    <col min="48" max="48" width="13.5703125" style="1" customWidth="1"/>
    <col min="49" max="16384" width="10.5703125" style="1"/>
  </cols>
  <sheetData>
    <row r="1" spans="1:4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13" customFormat="1" ht="18">
      <c r="A2" s="15"/>
      <c r="B2" s="261" t="s">
        <v>0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2"/>
    </row>
    <row r="3" spans="1:47" s="13" customFormat="1" ht="18.95" thickBot="1">
      <c r="A3" s="15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2"/>
    </row>
    <row r="4" spans="1:47" s="21" customFormat="1" ht="48" customHeight="1" thickBot="1">
      <c r="A4" s="23"/>
      <c r="B4" s="262" t="s">
        <v>1</v>
      </c>
      <c r="C4" s="263"/>
      <c r="D4" s="262" t="s">
        <v>2</v>
      </c>
      <c r="E4" s="264"/>
      <c r="F4" s="264"/>
      <c r="G4" s="264"/>
      <c r="H4" s="264"/>
      <c r="I4" s="264"/>
      <c r="J4" s="264"/>
      <c r="K4" s="263"/>
      <c r="L4" s="22"/>
      <c r="M4" s="262" t="s">
        <v>3</v>
      </c>
      <c r="N4" s="264"/>
      <c r="O4" s="264"/>
      <c r="P4" s="264"/>
      <c r="Q4" s="264"/>
      <c r="R4" s="264"/>
      <c r="S4" s="263"/>
      <c r="T4" s="22"/>
      <c r="U4" s="265" t="s">
        <v>4</v>
      </c>
      <c r="V4" s="266"/>
      <c r="W4" s="266"/>
      <c r="X4" s="266"/>
      <c r="Y4" s="266"/>
      <c r="Z4" s="266"/>
      <c r="AA4" s="266"/>
      <c r="AB4" s="267"/>
      <c r="AC4" s="22"/>
      <c r="AD4" s="265" t="s">
        <v>5</v>
      </c>
      <c r="AE4" s="266"/>
      <c r="AF4" s="266"/>
      <c r="AG4" s="266"/>
      <c r="AH4" s="266"/>
      <c r="AI4" s="266"/>
      <c r="AJ4" s="266"/>
      <c r="AK4" s="267"/>
      <c r="AL4" s="22"/>
      <c r="AM4" s="268" t="s">
        <v>6</v>
      </c>
      <c r="AN4" s="269"/>
      <c r="AO4" s="269"/>
      <c r="AP4" s="269"/>
      <c r="AQ4" s="269"/>
      <c r="AR4" s="269"/>
      <c r="AS4" s="269"/>
      <c r="AT4" s="270"/>
      <c r="AU4" s="22"/>
    </row>
    <row r="5" spans="1:47" s="13" customFormat="1" ht="65.099999999999994" thickBot="1">
      <c r="A5" s="15"/>
      <c r="B5" s="259" t="s">
        <v>7</v>
      </c>
      <c r="C5" s="260"/>
      <c r="D5" s="39" t="s">
        <v>8</v>
      </c>
      <c r="E5" s="20" t="s">
        <v>9</v>
      </c>
      <c r="F5" s="20" t="s">
        <v>10</v>
      </c>
      <c r="G5" s="20" t="s">
        <v>11</v>
      </c>
      <c r="H5" s="20" t="s">
        <v>12</v>
      </c>
      <c r="I5" s="20" t="s">
        <v>13</v>
      </c>
      <c r="J5" s="20" t="s">
        <v>14</v>
      </c>
      <c r="K5" s="16" t="s">
        <v>15</v>
      </c>
      <c r="L5" s="14"/>
      <c r="M5" s="18" t="s">
        <v>16</v>
      </c>
      <c r="N5" s="20" t="s">
        <v>17</v>
      </c>
      <c r="O5" s="20" t="s">
        <v>18</v>
      </c>
      <c r="P5" s="20" t="s">
        <v>19</v>
      </c>
      <c r="Q5" s="20" t="s">
        <v>20</v>
      </c>
      <c r="R5" s="20" t="s">
        <v>21</v>
      </c>
      <c r="S5" s="19" t="s">
        <v>22</v>
      </c>
      <c r="T5" s="14"/>
      <c r="U5" s="18" t="s">
        <v>23</v>
      </c>
      <c r="V5" s="17" t="s">
        <v>24</v>
      </c>
      <c r="W5" s="17" t="s">
        <v>25</v>
      </c>
      <c r="X5" s="17" t="s">
        <v>26</v>
      </c>
      <c r="Y5" s="17" t="s">
        <v>27</v>
      </c>
      <c r="Z5" s="17" t="s">
        <v>28</v>
      </c>
      <c r="AA5" s="17" t="s">
        <v>29</v>
      </c>
      <c r="AB5" s="16" t="s">
        <v>30</v>
      </c>
      <c r="AC5" s="14"/>
      <c r="AD5" s="18" t="s">
        <v>31</v>
      </c>
      <c r="AE5" s="17" t="s">
        <v>32</v>
      </c>
      <c r="AF5" s="17" t="s">
        <v>33</v>
      </c>
      <c r="AG5" s="17" t="s">
        <v>34</v>
      </c>
      <c r="AH5" s="17" t="s">
        <v>35</v>
      </c>
      <c r="AI5" s="17" t="s">
        <v>36</v>
      </c>
      <c r="AJ5" s="17" t="s">
        <v>37</v>
      </c>
      <c r="AK5" s="16" t="s">
        <v>38</v>
      </c>
      <c r="AL5" s="14"/>
      <c r="AM5" s="18" t="s">
        <v>39</v>
      </c>
      <c r="AN5" s="17" t="s">
        <v>40</v>
      </c>
      <c r="AO5" s="17" t="s">
        <v>41</v>
      </c>
      <c r="AP5" s="17" t="s">
        <v>42</v>
      </c>
      <c r="AQ5" s="17" t="s">
        <v>43</v>
      </c>
      <c r="AR5" s="17" t="s">
        <v>44</v>
      </c>
      <c r="AS5" s="17" t="s">
        <v>45</v>
      </c>
      <c r="AT5" s="16" t="s">
        <v>46</v>
      </c>
      <c r="AU5" s="14"/>
    </row>
    <row r="6" spans="1:47" s="13" customFormat="1" ht="18">
      <c r="A6" s="15"/>
      <c r="B6" s="12"/>
      <c r="C6" s="24" t="s">
        <v>47</v>
      </c>
      <c r="D6" s="28">
        <v>22</v>
      </c>
      <c r="E6" s="29">
        <v>1</v>
      </c>
      <c r="F6" s="29">
        <v>4</v>
      </c>
      <c r="G6" s="29">
        <v>6</v>
      </c>
      <c r="H6" s="30" t="s">
        <v>48</v>
      </c>
      <c r="I6" s="31">
        <f t="shared" ref="I6:I140" si="0">SUM(D6:H6)</f>
        <v>33</v>
      </c>
      <c r="J6" s="31">
        <f>SUM(E6:H6)</f>
        <v>11</v>
      </c>
      <c r="K6" s="32">
        <f>J6/I6</f>
        <v>0.33333333333333331</v>
      </c>
      <c r="L6" s="14"/>
      <c r="M6" s="10">
        <v>0.64</v>
      </c>
      <c r="N6" s="9">
        <v>2</v>
      </c>
      <c r="O6" s="9">
        <v>2.5</v>
      </c>
      <c r="P6" s="9">
        <v>2.67</v>
      </c>
      <c r="Q6" s="9" t="s">
        <v>48</v>
      </c>
      <c r="R6" s="9">
        <f>SUMPRODUCT(E6:H6,N6:Q6)/SUM(E6:H6)</f>
        <v>2.5472727272727274</v>
      </c>
      <c r="S6" s="8">
        <f>M6</f>
        <v>0.64</v>
      </c>
      <c r="T6" s="3"/>
      <c r="U6" s="61">
        <v>0.27</v>
      </c>
      <c r="V6" s="62">
        <v>0</v>
      </c>
      <c r="W6" s="62">
        <v>0</v>
      </c>
      <c r="X6" s="62">
        <v>0</v>
      </c>
      <c r="Y6" s="62" t="s">
        <v>48</v>
      </c>
      <c r="Z6" s="62">
        <f t="shared" ref="Z6:Z133" si="1">SUMPRODUCT(E6:H6,V6:Y6)/SUM(E6:H6)</f>
        <v>0</v>
      </c>
      <c r="AA6" s="62">
        <f t="shared" ref="AA6:AA70" si="2">U6</f>
        <v>0.27</v>
      </c>
      <c r="AB6" s="32">
        <f t="shared" ref="AB6:AB70" si="3">((Z6*J6)+(AA6*D6))/I6</f>
        <v>0.18000000000000002</v>
      </c>
      <c r="AC6" s="3"/>
      <c r="AD6" s="61">
        <v>0.55000000000000004</v>
      </c>
      <c r="AE6" s="62">
        <v>0</v>
      </c>
      <c r="AF6" s="62">
        <v>0.25</v>
      </c>
      <c r="AG6" s="62">
        <v>0.16667000000000001</v>
      </c>
      <c r="AH6" s="62" t="s">
        <v>48</v>
      </c>
      <c r="AI6" s="62">
        <f t="shared" ref="AI6:AI133" si="4">SUMPRODUCT(E6:H6,AE6:AH6)/SUM(E6:H6)</f>
        <v>0.18182000000000001</v>
      </c>
      <c r="AJ6" s="62">
        <f t="shared" ref="AJ6:AJ70" si="5">AD6</f>
        <v>0.55000000000000004</v>
      </c>
      <c r="AK6" s="32">
        <f t="shared" ref="AK6:AK70" si="6">((AI6*J6)+(AJ6*D6))/I6</f>
        <v>0.42727333333333334</v>
      </c>
      <c r="AL6" s="3"/>
      <c r="AM6" s="61">
        <f>U6+AD6</f>
        <v>0.82000000000000006</v>
      </c>
      <c r="AN6" s="62">
        <f t="shared" ref="AN6:AQ21" si="7">V6+AE6</f>
        <v>0</v>
      </c>
      <c r="AO6" s="62">
        <f t="shared" si="7"/>
        <v>0.25</v>
      </c>
      <c r="AP6" s="62">
        <f t="shared" si="7"/>
        <v>0.16667000000000001</v>
      </c>
      <c r="AQ6" s="62" t="s">
        <v>48</v>
      </c>
      <c r="AR6" s="62">
        <f t="shared" ref="AR6:AR133" si="8">SUMPRODUCT(E6:H6,AN6:AQ6)/SUM(E6:H6)</f>
        <v>0.18182000000000001</v>
      </c>
      <c r="AS6" s="62">
        <f t="shared" ref="AS6:AS140" si="9">AM6</f>
        <v>0.82000000000000006</v>
      </c>
      <c r="AT6" s="32">
        <f t="shared" ref="AT6:AT140" si="10">((AR6*J6)+(AS6*D6))/I6</f>
        <v>0.60727333333333344</v>
      </c>
      <c r="AU6" s="3"/>
    </row>
    <row r="7" spans="1:47" s="13" customFormat="1" ht="18">
      <c r="A7" s="15"/>
      <c r="B7" s="12"/>
      <c r="C7" s="24" t="s">
        <v>47</v>
      </c>
      <c r="D7" s="33">
        <v>14</v>
      </c>
      <c r="E7" s="27" t="s">
        <v>48</v>
      </c>
      <c r="F7" s="26">
        <v>8</v>
      </c>
      <c r="G7" s="26">
        <v>9</v>
      </c>
      <c r="H7" s="26">
        <v>3</v>
      </c>
      <c r="I7" s="25">
        <f t="shared" si="0"/>
        <v>34</v>
      </c>
      <c r="J7" s="25">
        <f t="shared" ref="J7:J30" si="11">SUM(E7:H7)</f>
        <v>20</v>
      </c>
      <c r="K7" s="34">
        <f t="shared" ref="K7:K26" si="12">J7/I7</f>
        <v>0.58823529411764708</v>
      </c>
      <c r="L7" s="14"/>
      <c r="M7" s="10">
        <v>0.71</v>
      </c>
      <c r="N7" s="9" t="s">
        <v>48</v>
      </c>
      <c r="O7" s="9">
        <v>1.25</v>
      </c>
      <c r="P7" s="9">
        <v>2.56</v>
      </c>
      <c r="Q7" s="9">
        <v>3</v>
      </c>
      <c r="R7" s="9">
        <f t="shared" ref="R7:R21" si="13">SUMPRODUCT(E7:H7,N7:Q7)/SUM(E7:H7)</f>
        <v>2.1019999999999999</v>
      </c>
      <c r="S7" s="8">
        <f t="shared" ref="S7:S26" si="14">M7</f>
        <v>0.71</v>
      </c>
      <c r="T7" s="3"/>
      <c r="U7" s="63">
        <v>7.1429000000000006E-2</v>
      </c>
      <c r="V7" s="64" t="s">
        <v>48</v>
      </c>
      <c r="W7" s="64">
        <v>0</v>
      </c>
      <c r="X7" s="64">
        <v>0</v>
      </c>
      <c r="Y7" s="64">
        <v>0</v>
      </c>
      <c r="Z7" s="64">
        <f t="shared" si="1"/>
        <v>0</v>
      </c>
      <c r="AA7" s="64">
        <f t="shared" si="2"/>
        <v>7.1429000000000006E-2</v>
      </c>
      <c r="AB7" s="34">
        <f t="shared" si="3"/>
        <v>2.9411941176470592E-2</v>
      </c>
      <c r="AC7" s="3"/>
      <c r="AD7" s="63">
        <v>0.71428999999999998</v>
      </c>
      <c r="AE7" s="64" t="s">
        <v>48</v>
      </c>
      <c r="AF7" s="64">
        <v>0.625</v>
      </c>
      <c r="AG7" s="64">
        <v>0.22222</v>
      </c>
      <c r="AH7" s="64">
        <v>0</v>
      </c>
      <c r="AI7" s="64">
        <f t="shared" si="4"/>
        <v>0.349999</v>
      </c>
      <c r="AJ7" s="64">
        <f t="shared" si="5"/>
        <v>0.71428999999999998</v>
      </c>
      <c r="AK7" s="34">
        <f t="shared" si="6"/>
        <v>0.50000117647058817</v>
      </c>
      <c r="AL7" s="3"/>
      <c r="AM7" s="63">
        <f t="shared" ref="AM7:AO62" si="15">U7+AD7</f>
        <v>0.78571899999999995</v>
      </c>
      <c r="AN7" s="64" t="s">
        <v>48</v>
      </c>
      <c r="AO7" s="64">
        <f t="shared" si="7"/>
        <v>0.625</v>
      </c>
      <c r="AP7" s="64">
        <f t="shared" si="7"/>
        <v>0.22222</v>
      </c>
      <c r="AQ7" s="64">
        <f t="shared" si="7"/>
        <v>0</v>
      </c>
      <c r="AR7" s="64">
        <f t="shared" si="8"/>
        <v>0.349999</v>
      </c>
      <c r="AS7" s="64">
        <f t="shared" si="9"/>
        <v>0.78571899999999995</v>
      </c>
      <c r="AT7" s="34">
        <f t="shared" si="10"/>
        <v>0.52941311764705878</v>
      </c>
      <c r="AU7" s="3"/>
    </row>
    <row r="8" spans="1:47" s="13" customFormat="1" ht="18">
      <c r="A8" s="15"/>
      <c r="B8" s="12"/>
      <c r="C8" s="24" t="s">
        <v>47</v>
      </c>
      <c r="D8" s="33">
        <v>31</v>
      </c>
      <c r="E8" s="26">
        <v>3</v>
      </c>
      <c r="F8" s="26">
        <v>2</v>
      </c>
      <c r="G8" s="26">
        <v>2</v>
      </c>
      <c r="H8" s="27" t="s">
        <v>48</v>
      </c>
      <c r="I8" s="25">
        <f t="shared" si="0"/>
        <v>38</v>
      </c>
      <c r="J8" s="25">
        <f t="shared" si="11"/>
        <v>7</v>
      </c>
      <c r="K8" s="34">
        <f t="shared" si="12"/>
        <v>0.18421052631578946</v>
      </c>
      <c r="L8" s="14"/>
      <c r="M8" s="10">
        <v>2.3199999999999998</v>
      </c>
      <c r="N8" s="9">
        <v>2.33</v>
      </c>
      <c r="O8" s="9">
        <v>2.5</v>
      </c>
      <c r="P8" s="9">
        <v>2.5</v>
      </c>
      <c r="Q8" s="9" t="s">
        <v>48</v>
      </c>
      <c r="R8" s="9">
        <f t="shared" si="13"/>
        <v>2.4271428571428575</v>
      </c>
      <c r="S8" s="8">
        <f t="shared" si="14"/>
        <v>2.3199999999999998</v>
      </c>
      <c r="T8" s="3"/>
      <c r="U8" s="63">
        <v>0.12903000000000001</v>
      </c>
      <c r="V8" s="64">
        <v>0.33332999999999996</v>
      </c>
      <c r="W8" s="64">
        <v>0.5</v>
      </c>
      <c r="X8" s="64">
        <v>0.5</v>
      </c>
      <c r="Y8" s="64" t="s">
        <v>48</v>
      </c>
      <c r="Z8" s="64">
        <f t="shared" si="1"/>
        <v>0.42857000000000001</v>
      </c>
      <c r="AA8" s="64">
        <f t="shared" si="2"/>
        <v>0.12903000000000001</v>
      </c>
      <c r="AB8" s="34">
        <f t="shared" si="3"/>
        <v>0.18420842105263158</v>
      </c>
      <c r="AC8" s="3"/>
      <c r="AD8" s="63">
        <v>0.12903000000000001</v>
      </c>
      <c r="AE8" s="64">
        <v>0</v>
      </c>
      <c r="AF8" s="64">
        <v>0</v>
      </c>
      <c r="AG8" s="64">
        <v>0</v>
      </c>
      <c r="AH8" s="64" t="s">
        <v>48</v>
      </c>
      <c r="AI8" s="64">
        <f t="shared" si="4"/>
        <v>0</v>
      </c>
      <c r="AJ8" s="64">
        <f t="shared" si="5"/>
        <v>0.12903000000000001</v>
      </c>
      <c r="AK8" s="34">
        <f t="shared" si="6"/>
        <v>0.10526131578947369</v>
      </c>
      <c r="AL8" s="3"/>
      <c r="AM8" s="63">
        <f t="shared" si="15"/>
        <v>0.25806000000000001</v>
      </c>
      <c r="AN8" s="64">
        <f t="shared" si="7"/>
        <v>0.33332999999999996</v>
      </c>
      <c r="AO8" s="64">
        <f t="shared" si="7"/>
        <v>0.5</v>
      </c>
      <c r="AP8" s="64">
        <f t="shared" si="7"/>
        <v>0.5</v>
      </c>
      <c r="AQ8" s="64" t="s">
        <v>48</v>
      </c>
      <c r="AR8" s="64">
        <f t="shared" si="8"/>
        <v>0.42857000000000001</v>
      </c>
      <c r="AS8" s="64">
        <f t="shared" si="9"/>
        <v>0.25806000000000001</v>
      </c>
      <c r="AT8" s="34">
        <f t="shared" si="10"/>
        <v>0.28946973684210525</v>
      </c>
      <c r="AU8" s="3"/>
    </row>
    <row r="9" spans="1:47" s="13" customFormat="1" ht="18">
      <c r="A9" s="15"/>
      <c r="B9" s="12"/>
      <c r="C9" s="24" t="s">
        <v>47</v>
      </c>
      <c r="D9" s="33">
        <v>11</v>
      </c>
      <c r="E9" s="26">
        <v>5</v>
      </c>
      <c r="F9" s="26">
        <v>23</v>
      </c>
      <c r="G9" s="26">
        <v>18</v>
      </c>
      <c r="H9" s="26">
        <v>6</v>
      </c>
      <c r="I9" s="25">
        <f t="shared" si="0"/>
        <v>63</v>
      </c>
      <c r="J9" s="25">
        <f t="shared" si="11"/>
        <v>52</v>
      </c>
      <c r="K9" s="34">
        <f t="shared" si="12"/>
        <v>0.82539682539682535</v>
      </c>
      <c r="L9" s="14"/>
      <c r="M9" s="10">
        <v>0.55000000000000004</v>
      </c>
      <c r="N9" s="9">
        <v>1.8</v>
      </c>
      <c r="O9" s="9">
        <v>2.2599999999999998</v>
      </c>
      <c r="P9" s="9">
        <v>2.39</v>
      </c>
      <c r="Q9" s="9">
        <v>3</v>
      </c>
      <c r="R9" s="9">
        <f t="shared" si="13"/>
        <v>2.3461538461538463</v>
      </c>
      <c r="S9" s="8">
        <f t="shared" si="14"/>
        <v>0.55000000000000004</v>
      </c>
      <c r="T9" s="3"/>
      <c r="U9" s="63">
        <v>0.27272999999999997</v>
      </c>
      <c r="V9" s="64">
        <v>0.2</v>
      </c>
      <c r="W9" s="64">
        <v>0.13042999999999999</v>
      </c>
      <c r="X9" s="64">
        <v>0.27777999999999997</v>
      </c>
      <c r="Y9" s="64">
        <v>0.16667000000000001</v>
      </c>
      <c r="Z9" s="64">
        <f t="shared" si="1"/>
        <v>0.19230673076923074</v>
      </c>
      <c r="AA9" s="64">
        <f t="shared" si="2"/>
        <v>0.27272999999999997</v>
      </c>
      <c r="AB9" s="34">
        <f t="shared" si="3"/>
        <v>0.20634888888888883</v>
      </c>
      <c r="AC9" s="3"/>
      <c r="AD9" s="63">
        <v>0.54544999999999999</v>
      </c>
      <c r="AE9" s="64">
        <v>0.2</v>
      </c>
      <c r="AF9" s="64">
        <v>0.21739</v>
      </c>
      <c r="AG9" s="64">
        <v>5.5556000000000001E-2</v>
      </c>
      <c r="AH9" s="64">
        <v>0</v>
      </c>
      <c r="AI9" s="64">
        <f t="shared" si="4"/>
        <v>0.13461496153846156</v>
      </c>
      <c r="AJ9" s="64">
        <f t="shared" si="5"/>
        <v>0.54544999999999999</v>
      </c>
      <c r="AK9" s="34">
        <f t="shared" si="6"/>
        <v>0.2063480634920635</v>
      </c>
      <c r="AL9" s="3"/>
      <c r="AM9" s="63">
        <f t="shared" si="15"/>
        <v>0.81817999999999991</v>
      </c>
      <c r="AN9" s="64">
        <f t="shared" si="7"/>
        <v>0.4</v>
      </c>
      <c r="AO9" s="64">
        <f t="shared" si="7"/>
        <v>0.34782000000000002</v>
      </c>
      <c r="AP9" s="64">
        <f t="shared" si="7"/>
        <v>0.33333599999999997</v>
      </c>
      <c r="AQ9" s="64">
        <f t="shared" si="7"/>
        <v>0.16667000000000001</v>
      </c>
      <c r="AR9" s="64">
        <f t="shared" si="8"/>
        <v>0.3269216923076923</v>
      </c>
      <c r="AS9" s="64">
        <f t="shared" si="9"/>
        <v>0.81817999999999991</v>
      </c>
      <c r="AT9" s="34">
        <f t="shared" si="10"/>
        <v>0.41269695238095233</v>
      </c>
      <c r="AU9" s="3"/>
    </row>
    <row r="10" spans="1:47" s="13" customFormat="1" ht="18">
      <c r="A10" s="15"/>
      <c r="B10" s="12"/>
      <c r="C10" s="24" t="s">
        <v>47</v>
      </c>
      <c r="D10" s="33">
        <v>20</v>
      </c>
      <c r="E10" s="26">
        <v>9</v>
      </c>
      <c r="F10" s="26">
        <v>26</v>
      </c>
      <c r="G10" s="26">
        <v>27</v>
      </c>
      <c r="H10" s="26">
        <v>7</v>
      </c>
      <c r="I10" s="25">
        <f t="shared" si="0"/>
        <v>89</v>
      </c>
      <c r="J10" s="25">
        <f t="shared" si="11"/>
        <v>69</v>
      </c>
      <c r="K10" s="34">
        <f t="shared" si="12"/>
        <v>0.7752808988764045</v>
      </c>
      <c r="L10" s="14"/>
      <c r="M10" s="10">
        <v>1.6</v>
      </c>
      <c r="N10" s="9">
        <v>2.67</v>
      </c>
      <c r="O10" s="9">
        <v>2.15</v>
      </c>
      <c r="P10" s="9">
        <v>3.07</v>
      </c>
      <c r="Q10" s="9">
        <v>3.86</v>
      </c>
      <c r="R10" s="9">
        <f t="shared" si="13"/>
        <v>2.7513043478260868</v>
      </c>
      <c r="S10" s="8">
        <f t="shared" si="14"/>
        <v>1.6</v>
      </c>
      <c r="T10" s="3"/>
      <c r="U10" s="63">
        <v>0.25</v>
      </c>
      <c r="V10" s="64">
        <v>0.11111</v>
      </c>
      <c r="W10" s="64">
        <v>0.19231000000000001</v>
      </c>
      <c r="X10" s="64">
        <v>0.11111</v>
      </c>
      <c r="Y10" s="64">
        <v>0</v>
      </c>
      <c r="Z10" s="64">
        <f t="shared" si="1"/>
        <v>0.13043507246376812</v>
      </c>
      <c r="AA10" s="64">
        <f t="shared" si="2"/>
        <v>0.25</v>
      </c>
      <c r="AB10" s="34">
        <f t="shared" si="3"/>
        <v>0.15730359550561798</v>
      </c>
      <c r="AC10" s="3"/>
      <c r="AD10" s="63">
        <v>0.2</v>
      </c>
      <c r="AE10" s="64">
        <v>0.11111</v>
      </c>
      <c r="AF10" s="64">
        <v>0.15384999999999999</v>
      </c>
      <c r="AG10" s="64">
        <v>3.7037E-2</v>
      </c>
      <c r="AH10" s="64">
        <v>0</v>
      </c>
      <c r="AI10" s="64">
        <f t="shared" si="4"/>
        <v>8.6957811594202905E-2</v>
      </c>
      <c r="AJ10" s="64">
        <f t="shared" si="5"/>
        <v>0.2</v>
      </c>
      <c r="AK10" s="34">
        <f t="shared" si="6"/>
        <v>0.11236055056179776</v>
      </c>
      <c r="AL10" s="3"/>
      <c r="AM10" s="63">
        <f t="shared" si="15"/>
        <v>0.45</v>
      </c>
      <c r="AN10" s="64">
        <f t="shared" si="7"/>
        <v>0.22222</v>
      </c>
      <c r="AO10" s="64">
        <f t="shared" si="7"/>
        <v>0.34616000000000002</v>
      </c>
      <c r="AP10" s="64">
        <f t="shared" si="7"/>
        <v>0.148147</v>
      </c>
      <c r="AQ10" s="64">
        <f t="shared" si="7"/>
        <v>0</v>
      </c>
      <c r="AR10" s="64">
        <f t="shared" si="8"/>
        <v>0.21739288405797105</v>
      </c>
      <c r="AS10" s="64">
        <f t="shared" si="9"/>
        <v>0.45</v>
      </c>
      <c r="AT10" s="34">
        <f t="shared" si="10"/>
        <v>0.26966414606741573</v>
      </c>
      <c r="AU10" s="3"/>
    </row>
    <row r="11" spans="1:47">
      <c r="A11" s="3"/>
      <c r="B11" s="12"/>
      <c r="C11" s="24" t="s">
        <v>47</v>
      </c>
      <c r="D11" s="33">
        <v>52</v>
      </c>
      <c r="E11" s="26">
        <v>2</v>
      </c>
      <c r="F11" s="26">
        <v>2</v>
      </c>
      <c r="G11" s="26">
        <v>1</v>
      </c>
      <c r="H11" s="26">
        <v>2</v>
      </c>
      <c r="I11" s="25">
        <f t="shared" si="0"/>
        <v>59</v>
      </c>
      <c r="J11" s="25">
        <f t="shared" si="11"/>
        <v>7</v>
      </c>
      <c r="K11" s="34">
        <f t="shared" si="12"/>
        <v>0.11864406779661017</v>
      </c>
      <c r="L11" s="14"/>
      <c r="M11" s="10">
        <v>2.44</v>
      </c>
      <c r="N11" s="9">
        <v>2.5</v>
      </c>
      <c r="O11" s="9">
        <v>3.5</v>
      </c>
      <c r="P11" s="9">
        <v>4</v>
      </c>
      <c r="Q11" s="9">
        <v>3.5</v>
      </c>
      <c r="R11" s="9">
        <f t="shared" si="13"/>
        <v>3.2857142857142856</v>
      </c>
      <c r="S11" s="8">
        <f t="shared" si="14"/>
        <v>2.44</v>
      </c>
      <c r="T11" s="3"/>
      <c r="U11" s="63">
        <v>0.13461999999999999</v>
      </c>
      <c r="V11" s="64">
        <v>0</v>
      </c>
      <c r="W11" s="64">
        <v>0</v>
      </c>
      <c r="X11" s="64">
        <v>0</v>
      </c>
      <c r="Y11" s="64">
        <v>0</v>
      </c>
      <c r="Z11" s="64">
        <f t="shared" si="1"/>
        <v>0</v>
      </c>
      <c r="AA11" s="64">
        <f t="shared" si="2"/>
        <v>0.13461999999999999</v>
      </c>
      <c r="AB11" s="34">
        <f t="shared" si="3"/>
        <v>0.11864813559322034</v>
      </c>
      <c r="AC11" s="3"/>
      <c r="AD11" s="63">
        <v>0.13461999999999999</v>
      </c>
      <c r="AE11" s="64">
        <v>0</v>
      </c>
      <c r="AF11" s="64">
        <v>0</v>
      </c>
      <c r="AG11" s="64">
        <v>0</v>
      </c>
      <c r="AH11" s="64">
        <v>0</v>
      </c>
      <c r="AI11" s="64">
        <f t="shared" si="4"/>
        <v>0</v>
      </c>
      <c r="AJ11" s="64">
        <f t="shared" si="5"/>
        <v>0.13461999999999999</v>
      </c>
      <c r="AK11" s="34">
        <f t="shared" si="6"/>
        <v>0.11864813559322034</v>
      </c>
      <c r="AL11" s="3"/>
      <c r="AM11" s="63">
        <f t="shared" si="15"/>
        <v>0.26923999999999998</v>
      </c>
      <c r="AN11" s="64">
        <f t="shared" si="7"/>
        <v>0</v>
      </c>
      <c r="AO11" s="64">
        <f t="shared" si="7"/>
        <v>0</v>
      </c>
      <c r="AP11" s="64">
        <f t="shared" si="7"/>
        <v>0</v>
      </c>
      <c r="AQ11" s="64">
        <f t="shared" si="7"/>
        <v>0</v>
      </c>
      <c r="AR11" s="64">
        <f t="shared" si="8"/>
        <v>0</v>
      </c>
      <c r="AS11" s="64">
        <f t="shared" si="9"/>
        <v>0.26923999999999998</v>
      </c>
      <c r="AT11" s="34">
        <f t="shared" si="10"/>
        <v>0.23729627118644067</v>
      </c>
      <c r="AU11" s="3"/>
    </row>
    <row r="12" spans="1:47">
      <c r="A12" s="3"/>
      <c r="B12" s="12"/>
      <c r="C12" s="24" t="s">
        <v>47</v>
      </c>
      <c r="D12" s="33">
        <v>49</v>
      </c>
      <c r="E12" s="26">
        <v>8</v>
      </c>
      <c r="F12" s="26">
        <v>5</v>
      </c>
      <c r="G12" s="27" t="s">
        <v>48</v>
      </c>
      <c r="H12" s="26">
        <v>1</v>
      </c>
      <c r="I12" s="25">
        <f t="shared" si="0"/>
        <v>63</v>
      </c>
      <c r="J12" s="25">
        <f t="shared" si="11"/>
        <v>14</v>
      </c>
      <c r="K12" s="34">
        <f t="shared" si="12"/>
        <v>0.22222222222222221</v>
      </c>
      <c r="L12" s="14"/>
      <c r="M12" s="10">
        <v>2.02</v>
      </c>
      <c r="N12" s="9">
        <v>2.75</v>
      </c>
      <c r="O12" s="9">
        <v>2.2000000000000002</v>
      </c>
      <c r="P12" s="9" t="s">
        <v>48</v>
      </c>
      <c r="Q12" s="9">
        <v>3</v>
      </c>
      <c r="R12" s="9">
        <f t="shared" si="13"/>
        <v>2.5714285714285716</v>
      </c>
      <c r="S12" s="8">
        <f t="shared" si="14"/>
        <v>2.02</v>
      </c>
      <c r="T12" s="3"/>
      <c r="U12" s="63">
        <v>0.22449000000000002</v>
      </c>
      <c r="V12" s="64">
        <v>0</v>
      </c>
      <c r="W12" s="64">
        <v>0</v>
      </c>
      <c r="X12" s="64" t="s">
        <v>48</v>
      </c>
      <c r="Y12" s="64">
        <v>0</v>
      </c>
      <c r="Z12" s="64">
        <f t="shared" si="1"/>
        <v>0</v>
      </c>
      <c r="AA12" s="64">
        <f t="shared" si="2"/>
        <v>0.22449000000000002</v>
      </c>
      <c r="AB12" s="34">
        <f t="shared" si="3"/>
        <v>0.17460333333333336</v>
      </c>
      <c r="AC12" s="3"/>
      <c r="AD12" s="63">
        <v>0.18367</v>
      </c>
      <c r="AE12" s="64">
        <v>0.125</v>
      </c>
      <c r="AF12" s="64">
        <v>0.2</v>
      </c>
      <c r="AG12" s="64" t="s">
        <v>48</v>
      </c>
      <c r="AH12" s="64">
        <v>0</v>
      </c>
      <c r="AI12" s="64">
        <f t="shared" si="4"/>
        <v>0.14285714285714285</v>
      </c>
      <c r="AJ12" s="64">
        <f t="shared" si="5"/>
        <v>0.18367</v>
      </c>
      <c r="AK12" s="34">
        <f t="shared" si="6"/>
        <v>0.17460047619047617</v>
      </c>
      <c r="AL12" s="3"/>
      <c r="AM12" s="63">
        <f t="shared" si="15"/>
        <v>0.40816000000000002</v>
      </c>
      <c r="AN12" s="64">
        <f t="shared" si="7"/>
        <v>0.125</v>
      </c>
      <c r="AO12" s="64">
        <f t="shared" si="7"/>
        <v>0.2</v>
      </c>
      <c r="AP12" s="64" t="s">
        <v>48</v>
      </c>
      <c r="AQ12" s="64">
        <f t="shared" si="7"/>
        <v>0</v>
      </c>
      <c r="AR12" s="64">
        <f t="shared" si="8"/>
        <v>0.14285714285714285</v>
      </c>
      <c r="AS12" s="64">
        <f t="shared" si="9"/>
        <v>0.40816000000000002</v>
      </c>
      <c r="AT12" s="34">
        <f t="shared" si="10"/>
        <v>0.34920380952380958</v>
      </c>
      <c r="AU12" s="3"/>
    </row>
    <row r="13" spans="1:47">
      <c r="A13" s="3"/>
      <c r="B13" s="12"/>
      <c r="C13" s="24" t="s">
        <v>47</v>
      </c>
      <c r="D13" s="33">
        <v>33</v>
      </c>
      <c r="E13" s="26">
        <v>19</v>
      </c>
      <c r="F13" s="26">
        <v>22</v>
      </c>
      <c r="G13" s="26">
        <v>14</v>
      </c>
      <c r="H13" s="26">
        <v>1</v>
      </c>
      <c r="I13" s="25">
        <f t="shared" si="0"/>
        <v>89</v>
      </c>
      <c r="J13" s="25">
        <f t="shared" si="11"/>
        <v>56</v>
      </c>
      <c r="K13" s="34">
        <f t="shared" si="12"/>
        <v>0.6292134831460674</v>
      </c>
      <c r="L13" s="14"/>
      <c r="M13" s="10">
        <v>2.06</v>
      </c>
      <c r="N13" s="9">
        <v>2.2599999999999998</v>
      </c>
      <c r="O13" s="9">
        <v>3.23</v>
      </c>
      <c r="P13" s="9">
        <v>2.93</v>
      </c>
      <c r="Q13" s="9">
        <v>3</v>
      </c>
      <c r="R13" s="9">
        <f t="shared" si="13"/>
        <v>2.8217857142857143</v>
      </c>
      <c r="S13" s="8">
        <f t="shared" si="14"/>
        <v>2.06</v>
      </c>
      <c r="T13" s="3"/>
      <c r="U13" s="63">
        <v>0.18181999999999998</v>
      </c>
      <c r="V13" s="64">
        <v>5.2632000000000005E-2</v>
      </c>
      <c r="W13" s="64">
        <v>0</v>
      </c>
      <c r="X13" s="64">
        <v>7.1429000000000006E-2</v>
      </c>
      <c r="Y13" s="64">
        <v>0</v>
      </c>
      <c r="Z13" s="64">
        <f t="shared" si="1"/>
        <v>3.5714535714285719E-2</v>
      </c>
      <c r="AA13" s="64">
        <f t="shared" si="2"/>
        <v>0.18181999999999998</v>
      </c>
      <c r="AB13" s="34">
        <f t="shared" si="3"/>
        <v>8.9888471910112358E-2</v>
      </c>
      <c r="AC13" s="3"/>
      <c r="AD13" s="63">
        <v>0.15151999999999999</v>
      </c>
      <c r="AE13" s="64">
        <v>0.15789</v>
      </c>
      <c r="AF13" s="64">
        <v>9.090899999999999E-2</v>
      </c>
      <c r="AG13" s="64">
        <v>0</v>
      </c>
      <c r="AH13" s="64">
        <v>0</v>
      </c>
      <c r="AI13" s="64">
        <f t="shared" si="4"/>
        <v>8.9284071428571421E-2</v>
      </c>
      <c r="AJ13" s="64">
        <f t="shared" si="5"/>
        <v>0.15151999999999999</v>
      </c>
      <c r="AK13" s="34">
        <f t="shared" si="6"/>
        <v>0.11236031460674156</v>
      </c>
      <c r="AL13" s="3"/>
      <c r="AM13" s="63">
        <f t="shared" si="15"/>
        <v>0.33333999999999997</v>
      </c>
      <c r="AN13" s="64">
        <f t="shared" si="7"/>
        <v>0.21052200000000001</v>
      </c>
      <c r="AO13" s="64">
        <f t="shared" si="7"/>
        <v>9.090899999999999E-2</v>
      </c>
      <c r="AP13" s="64">
        <f t="shared" si="7"/>
        <v>7.1429000000000006E-2</v>
      </c>
      <c r="AQ13" s="64">
        <f t="shared" si="7"/>
        <v>0</v>
      </c>
      <c r="AR13" s="64">
        <f t="shared" si="8"/>
        <v>0.12499860714285714</v>
      </c>
      <c r="AS13" s="64">
        <f t="shared" si="9"/>
        <v>0.33333999999999997</v>
      </c>
      <c r="AT13" s="34">
        <f t="shared" si="10"/>
        <v>0.20224878651685391</v>
      </c>
      <c r="AU13" s="3"/>
    </row>
    <row r="14" spans="1:47">
      <c r="A14" s="3"/>
      <c r="B14" s="12"/>
      <c r="C14" s="24" t="s">
        <v>47</v>
      </c>
      <c r="D14" s="33">
        <v>34</v>
      </c>
      <c r="E14" s="26">
        <v>13</v>
      </c>
      <c r="F14" s="26">
        <v>29</v>
      </c>
      <c r="G14" s="26">
        <v>7</v>
      </c>
      <c r="H14" s="26">
        <v>7</v>
      </c>
      <c r="I14" s="25">
        <f t="shared" si="0"/>
        <v>90</v>
      </c>
      <c r="J14" s="25">
        <f t="shared" si="11"/>
        <v>56</v>
      </c>
      <c r="K14" s="34">
        <f t="shared" si="12"/>
        <v>0.62222222222222223</v>
      </c>
      <c r="L14" s="14"/>
      <c r="M14" s="10">
        <v>1.35</v>
      </c>
      <c r="N14" s="9">
        <v>2.46</v>
      </c>
      <c r="O14" s="9">
        <v>2.38</v>
      </c>
      <c r="P14" s="9">
        <v>2.14</v>
      </c>
      <c r="Q14" s="9">
        <v>3.29</v>
      </c>
      <c r="R14" s="9">
        <f t="shared" si="13"/>
        <v>2.4823214285714283</v>
      </c>
      <c r="S14" s="8">
        <f t="shared" si="14"/>
        <v>1.35</v>
      </c>
      <c r="T14" s="3"/>
      <c r="U14" s="63">
        <v>0.35293999999999998</v>
      </c>
      <c r="V14" s="64">
        <v>7.6923000000000005E-2</v>
      </c>
      <c r="W14" s="64">
        <v>0</v>
      </c>
      <c r="X14" s="64">
        <v>0.28571000000000002</v>
      </c>
      <c r="Y14" s="64">
        <v>0</v>
      </c>
      <c r="Z14" s="64">
        <f t="shared" si="1"/>
        <v>5.3570875000000004E-2</v>
      </c>
      <c r="AA14" s="64">
        <f t="shared" si="2"/>
        <v>0.35293999999999998</v>
      </c>
      <c r="AB14" s="34">
        <f t="shared" si="3"/>
        <v>0.16666587777777778</v>
      </c>
      <c r="AC14" s="3"/>
      <c r="AD14" s="63">
        <v>0.23529</v>
      </c>
      <c r="AE14" s="64">
        <v>0.15384999999999999</v>
      </c>
      <c r="AF14" s="64">
        <v>0.2069</v>
      </c>
      <c r="AG14" s="64">
        <v>0.14285999999999999</v>
      </c>
      <c r="AH14" s="64">
        <v>0</v>
      </c>
      <c r="AI14" s="64">
        <f t="shared" si="4"/>
        <v>0.1607173214285714</v>
      </c>
      <c r="AJ14" s="64">
        <f t="shared" si="5"/>
        <v>0.23529</v>
      </c>
      <c r="AK14" s="34">
        <f t="shared" si="6"/>
        <v>0.18888922222222221</v>
      </c>
      <c r="AL14" s="3"/>
      <c r="AM14" s="63">
        <f t="shared" si="15"/>
        <v>0.58823000000000003</v>
      </c>
      <c r="AN14" s="64">
        <f t="shared" si="7"/>
        <v>0.23077300000000001</v>
      </c>
      <c r="AO14" s="64">
        <f t="shared" si="7"/>
        <v>0.2069</v>
      </c>
      <c r="AP14" s="64">
        <f t="shared" si="7"/>
        <v>0.42857000000000001</v>
      </c>
      <c r="AQ14" s="64">
        <f t="shared" si="7"/>
        <v>0</v>
      </c>
      <c r="AR14" s="64">
        <f t="shared" si="8"/>
        <v>0.21428819642857144</v>
      </c>
      <c r="AS14" s="64">
        <f t="shared" si="9"/>
        <v>0.58823000000000003</v>
      </c>
      <c r="AT14" s="34">
        <f t="shared" si="10"/>
        <v>0.35555510000000001</v>
      </c>
      <c r="AU14" s="3"/>
    </row>
    <row r="15" spans="1:47">
      <c r="A15" s="3"/>
      <c r="B15" s="12"/>
      <c r="C15" s="24" t="s">
        <v>47</v>
      </c>
      <c r="D15" s="33">
        <v>41</v>
      </c>
      <c r="E15" s="26">
        <v>3</v>
      </c>
      <c r="F15" s="26">
        <v>5</v>
      </c>
      <c r="G15" s="26">
        <v>3</v>
      </c>
      <c r="H15" s="26">
        <v>11</v>
      </c>
      <c r="I15" s="25">
        <f t="shared" si="0"/>
        <v>63</v>
      </c>
      <c r="J15" s="25">
        <f t="shared" si="11"/>
        <v>22</v>
      </c>
      <c r="K15" s="34">
        <f t="shared" si="12"/>
        <v>0.34920634920634919</v>
      </c>
      <c r="L15" s="14"/>
      <c r="M15" s="10">
        <v>1.83</v>
      </c>
      <c r="N15" s="9">
        <v>0.33</v>
      </c>
      <c r="O15" s="9">
        <v>2.6</v>
      </c>
      <c r="P15" s="9">
        <v>2.33</v>
      </c>
      <c r="Q15" s="9">
        <v>2.91</v>
      </c>
      <c r="R15" s="9">
        <f t="shared" si="13"/>
        <v>2.4086363636363641</v>
      </c>
      <c r="S15" s="8">
        <f t="shared" si="14"/>
        <v>1.83</v>
      </c>
      <c r="T15" s="3"/>
      <c r="U15" s="63">
        <v>0.19512000000000002</v>
      </c>
      <c r="V15" s="64">
        <v>0.33332999999999996</v>
      </c>
      <c r="W15" s="64">
        <v>0.2</v>
      </c>
      <c r="X15" s="64">
        <v>0.33332999999999996</v>
      </c>
      <c r="Y15" s="64">
        <v>0.18181999999999998</v>
      </c>
      <c r="Z15" s="64">
        <f t="shared" si="1"/>
        <v>0.22727272727272727</v>
      </c>
      <c r="AA15" s="64">
        <f t="shared" si="2"/>
        <v>0.19512000000000002</v>
      </c>
      <c r="AB15" s="34">
        <f t="shared" si="3"/>
        <v>0.20634793650793651</v>
      </c>
      <c r="AC15" s="3"/>
      <c r="AD15" s="63">
        <v>0.19512000000000002</v>
      </c>
      <c r="AE15" s="64">
        <v>0.66666999999999998</v>
      </c>
      <c r="AF15" s="64">
        <v>0</v>
      </c>
      <c r="AG15" s="64">
        <v>0</v>
      </c>
      <c r="AH15" s="64">
        <v>0</v>
      </c>
      <c r="AI15" s="64">
        <f t="shared" si="4"/>
        <v>9.0909545454545451E-2</v>
      </c>
      <c r="AJ15" s="64">
        <f t="shared" si="5"/>
        <v>0.19512000000000002</v>
      </c>
      <c r="AK15" s="34">
        <f t="shared" si="6"/>
        <v>0.15872904761904763</v>
      </c>
      <c r="AL15" s="3"/>
      <c r="AM15" s="63">
        <f t="shared" si="15"/>
        <v>0.39024000000000003</v>
      </c>
      <c r="AN15" s="64">
        <f t="shared" si="7"/>
        <v>1</v>
      </c>
      <c r="AO15" s="64">
        <f t="shared" si="7"/>
        <v>0.2</v>
      </c>
      <c r="AP15" s="64">
        <f t="shared" si="7"/>
        <v>0.33332999999999996</v>
      </c>
      <c r="AQ15" s="64">
        <f t="shared" si="7"/>
        <v>0.18181999999999998</v>
      </c>
      <c r="AR15" s="64">
        <f t="shared" si="8"/>
        <v>0.31818227272727273</v>
      </c>
      <c r="AS15" s="64">
        <f t="shared" si="9"/>
        <v>0.39024000000000003</v>
      </c>
      <c r="AT15" s="34">
        <f t="shared" si="10"/>
        <v>0.36507698412698414</v>
      </c>
      <c r="AU15" s="3"/>
    </row>
    <row r="16" spans="1:47" s="13" customFormat="1" ht="18">
      <c r="A16" s="3"/>
      <c r="B16" s="12"/>
      <c r="C16" s="24" t="s">
        <v>47</v>
      </c>
      <c r="D16" s="33">
        <v>74</v>
      </c>
      <c r="E16" s="26">
        <v>8</v>
      </c>
      <c r="F16" s="26">
        <v>4</v>
      </c>
      <c r="G16" s="26">
        <v>1</v>
      </c>
      <c r="H16" s="26">
        <v>6</v>
      </c>
      <c r="I16" s="25">
        <f t="shared" si="0"/>
        <v>93</v>
      </c>
      <c r="J16" s="25">
        <f t="shared" si="11"/>
        <v>19</v>
      </c>
      <c r="K16" s="34">
        <f t="shared" si="12"/>
        <v>0.20430107526881722</v>
      </c>
      <c r="L16" s="14"/>
      <c r="M16" s="10">
        <v>1.85</v>
      </c>
      <c r="N16" s="9">
        <v>2</v>
      </c>
      <c r="O16" s="9">
        <v>1.25</v>
      </c>
      <c r="P16" s="9">
        <v>2</v>
      </c>
      <c r="Q16" s="9">
        <v>3.67</v>
      </c>
      <c r="R16" s="9">
        <f t="shared" si="13"/>
        <v>2.3694736842105262</v>
      </c>
      <c r="S16" s="8">
        <f t="shared" si="14"/>
        <v>1.85</v>
      </c>
      <c r="T16" s="3"/>
      <c r="U16" s="63">
        <v>0.18919</v>
      </c>
      <c r="V16" s="64">
        <v>0.125</v>
      </c>
      <c r="W16" s="64">
        <v>0.25</v>
      </c>
      <c r="X16" s="64">
        <v>0</v>
      </c>
      <c r="Y16" s="64">
        <v>0</v>
      </c>
      <c r="Z16" s="64">
        <f t="shared" si="1"/>
        <v>0.10526315789473684</v>
      </c>
      <c r="AA16" s="64">
        <f t="shared" si="2"/>
        <v>0.18919</v>
      </c>
      <c r="AB16" s="34">
        <f t="shared" si="3"/>
        <v>0.17204365591397847</v>
      </c>
      <c r="AC16" s="3"/>
      <c r="AD16" s="63">
        <v>0.20269999999999999</v>
      </c>
      <c r="AE16" s="64">
        <v>0.125</v>
      </c>
      <c r="AF16" s="64">
        <v>0.25</v>
      </c>
      <c r="AG16" s="64">
        <v>0</v>
      </c>
      <c r="AH16" s="64">
        <v>0</v>
      </c>
      <c r="AI16" s="64">
        <f t="shared" si="4"/>
        <v>0.10526315789473684</v>
      </c>
      <c r="AJ16" s="64">
        <f t="shared" si="5"/>
        <v>0.20269999999999999</v>
      </c>
      <c r="AK16" s="34">
        <f t="shared" si="6"/>
        <v>0.18279354838709677</v>
      </c>
      <c r="AL16" s="3"/>
      <c r="AM16" s="63">
        <f t="shared" si="15"/>
        <v>0.39188999999999996</v>
      </c>
      <c r="AN16" s="64">
        <f t="shared" si="7"/>
        <v>0.25</v>
      </c>
      <c r="AO16" s="64">
        <f t="shared" si="7"/>
        <v>0.5</v>
      </c>
      <c r="AP16" s="64">
        <f t="shared" si="7"/>
        <v>0</v>
      </c>
      <c r="AQ16" s="64">
        <f t="shared" si="7"/>
        <v>0</v>
      </c>
      <c r="AR16" s="64">
        <f t="shared" si="8"/>
        <v>0.21052631578947367</v>
      </c>
      <c r="AS16" s="64">
        <f t="shared" si="9"/>
        <v>0.39188999999999996</v>
      </c>
      <c r="AT16" s="34">
        <f t="shared" si="10"/>
        <v>0.35483720430107524</v>
      </c>
      <c r="AU16" s="3"/>
    </row>
    <row r="17" spans="1:47" s="13" customFormat="1" ht="18">
      <c r="A17" s="3"/>
      <c r="B17" s="12"/>
      <c r="C17" s="24" t="s">
        <v>47</v>
      </c>
      <c r="D17" s="33">
        <v>71</v>
      </c>
      <c r="E17" s="26">
        <v>7</v>
      </c>
      <c r="F17" s="26">
        <v>7</v>
      </c>
      <c r="G17" s="26">
        <v>4</v>
      </c>
      <c r="H17" s="26">
        <v>1</v>
      </c>
      <c r="I17" s="25">
        <f t="shared" si="0"/>
        <v>90</v>
      </c>
      <c r="J17" s="25">
        <f t="shared" si="11"/>
        <v>19</v>
      </c>
      <c r="K17" s="34">
        <f t="shared" si="12"/>
        <v>0.21111111111111111</v>
      </c>
      <c r="L17" s="14"/>
      <c r="M17" s="10">
        <v>1.7</v>
      </c>
      <c r="N17" s="9">
        <v>2.71</v>
      </c>
      <c r="O17" s="9">
        <v>3.29</v>
      </c>
      <c r="P17" s="9">
        <v>2.5</v>
      </c>
      <c r="Q17" s="9">
        <v>4</v>
      </c>
      <c r="R17" s="9">
        <f t="shared" si="13"/>
        <v>2.9473684210526314</v>
      </c>
      <c r="S17" s="8">
        <f t="shared" si="14"/>
        <v>1.7</v>
      </c>
      <c r="T17" s="3"/>
      <c r="U17" s="63">
        <v>0.21126999999999999</v>
      </c>
      <c r="V17" s="64">
        <v>0</v>
      </c>
      <c r="W17" s="64">
        <v>0</v>
      </c>
      <c r="X17" s="64">
        <v>0.25</v>
      </c>
      <c r="Y17" s="64">
        <v>0</v>
      </c>
      <c r="Z17" s="64">
        <f t="shared" si="1"/>
        <v>5.2631578947368418E-2</v>
      </c>
      <c r="AA17" s="64">
        <f t="shared" si="2"/>
        <v>0.21126999999999999</v>
      </c>
      <c r="AB17" s="34">
        <f t="shared" si="3"/>
        <v>0.17777966666666664</v>
      </c>
      <c r="AC17" s="3"/>
      <c r="AD17" s="63">
        <v>0.25352000000000002</v>
      </c>
      <c r="AE17" s="64">
        <v>0.14285999999999999</v>
      </c>
      <c r="AF17" s="64">
        <v>0</v>
      </c>
      <c r="AG17" s="64">
        <v>0</v>
      </c>
      <c r="AH17" s="64">
        <v>0</v>
      </c>
      <c r="AI17" s="64">
        <f t="shared" si="4"/>
        <v>5.2632631578947361E-2</v>
      </c>
      <c r="AJ17" s="64">
        <f t="shared" si="5"/>
        <v>0.25352000000000002</v>
      </c>
      <c r="AK17" s="34">
        <f t="shared" si="6"/>
        <v>0.21111044444444446</v>
      </c>
      <c r="AL17" s="3"/>
      <c r="AM17" s="63">
        <f t="shared" si="15"/>
        <v>0.46479000000000004</v>
      </c>
      <c r="AN17" s="64">
        <f t="shared" si="7"/>
        <v>0.14285999999999999</v>
      </c>
      <c r="AO17" s="64">
        <f t="shared" si="7"/>
        <v>0</v>
      </c>
      <c r="AP17" s="64">
        <f t="shared" si="7"/>
        <v>0.25</v>
      </c>
      <c r="AQ17" s="64">
        <f t="shared" si="7"/>
        <v>0</v>
      </c>
      <c r="AR17" s="64">
        <f t="shared" si="8"/>
        <v>0.10526421052631579</v>
      </c>
      <c r="AS17" s="64">
        <f t="shared" si="9"/>
        <v>0.46479000000000004</v>
      </c>
      <c r="AT17" s="34">
        <f t="shared" si="10"/>
        <v>0.3888901111111111</v>
      </c>
      <c r="AU17" s="3"/>
    </row>
    <row r="18" spans="1:47" s="13" customFormat="1" ht="18">
      <c r="A18" s="3"/>
      <c r="B18" s="12"/>
      <c r="C18" s="24" t="s">
        <v>47</v>
      </c>
      <c r="D18" s="33">
        <v>60</v>
      </c>
      <c r="E18" s="26">
        <v>11</v>
      </c>
      <c r="F18" s="26">
        <v>13</v>
      </c>
      <c r="G18" s="26">
        <v>6</v>
      </c>
      <c r="H18" s="26">
        <v>2</v>
      </c>
      <c r="I18" s="25">
        <f t="shared" si="0"/>
        <v>92</v>
      </c>
      <c r="J18" s="25">
        <f t="shared" si="11"/>
        <v>32</v>
      </c>
      <c r="K18" s="34">
        <f t="shared" si="12"/>
        <v>0.34782608695652173</v>
      </c>
      <c r="L18" s="14"/>
      <c r="M18" s="10">
        <v>2.08</v>
      </c>
      <c r="N18" s="9">
        <v>3.18</v>
      </c>
      <c r="O18" s="9">
        <v>2.92</v>
      </c>
      <c r="P18" s="9">
        <v>3.17</v>
      </c>
      <c r="Q18" s="9">
        <v>3</v>
      </c>
      <c r="R18" s="9">
        <f t="shared" si="13"/>
        <v>3.0612499999999998</v>
      </c>
      <c r="S18" s="8">
        <f t="shared" si="14"/>
        <v>2.08</v>
      </c>
      <c r="T18" s="3"/>
      <c r="U18" s="63">
        <v>0.16667000000000001</v>
      </c>
      <c r="V18" s="64">
        <v>9.090899999999999E-2</v>
      </c>
      <c r="W18" s="64">
        <v>7.6923000000000005E-2</v>
      </c>
      <c r="X18" s="64">
        <v>0</v>
      </c>
      <c r="Y18" s="64">
        <v>0</v>
      </c>
      <c r="Z18" s="64">
        <f t="shared" si="1"/>
        <v>6.2499937499999998E-2</v>
      </c>
      <c r="AA18" s="64">
        <f t="shared" si="2"/>
        <v>0.16667000000000001</v>
      </c>
      <c r="AB18" s="34">
        <f t="shared" si="3"/>
        <v>0.1304369347826087</v>
      </c>
      <c r="AC18" s="3"/>
      <c r="AD18" s="63">
        <v>0.21667000000000003</v>
      </c>
      <c r="AE18" s="64">
        <v>0</v>
      </c>
      <c r="AF18" s="64">
        <v>7.6923000000000005E-2</v>
      </c>
      <c r="AG18" s="64">
        <v>0</v>
      </c>
      <c r="AH18" s="64">
        <v>0</v>
      </c>
      <c r="AI18" s="64">
        <f t="shared" si="4"/>
        <v>3.1249968750000003E-2</v>
      </c>
      <c r="AJ18" s="64">
        <f t="shared" si="5"/>
        <v>0.21667000000000003</v>
      </c>
      <c r="AK18" s="34">
        <f t="shared" si="6"/>
        <v>0.15217607608695655</v>
      </c>
      <c r="AL18" s="3"/>
      <c r="AM18" s="63">
        <f t="shared" si="15"/>
        <v>0.38334000000000001</v>
      </c>
      <c r="AN18" s="64">
        <f t="shared" si="7"/>
        <v>9.090899999999999E-2</v>
      </c>
      <c r="AO18" s="64">
        <f t="shared" si="7"/>
        <v>0.15384600000000001</v>
      </c>
      <c r="AP18" s="64">
        <f t="shared" si="7"/>
        <v>0</v>
      </c>
      <c r="AQ18" s="64">
        <f t="shared" si="7"/>
        <v>0</v>
      </c>
      <c r="AR18" s="64">
        <f t="shared" si="8"/>
        <v>9.3749906250000001E-2</v>
      </c>
      <c r="AS18" s="64">
        <f t="shared" si="9"/>
        <v>0.38334000000000001</v>
      </c>
      <c r="AT18" s="34">
        <f t="shared" si="10"/>
        <v>0.2826130108695652</v>
      </c>
      <c r="AU18" s="3"/>
    </row>
    <row r="19" spans="1:47" s="13" customFormat="1" ht="18">
      <c r="A19" s="3"/>
      <c r="B19" s="12"/>
      <c r="C19" s="24" t="s">
        <v>47</v>
      </c>
      <c r="D19" s="33">
        <v>57</v>
      </c>
      <c r="E19" s="26">
        <v>8</v>
      </c>
      <c r="F19" s="26">
        <v>16</v>
      </c>
      <c r="G19" s="26">
        <v>10</v>
      </c>
      <c r="H19" s="26">
        <v>4</v>
      </c>
      <c r="I19" s="25">
        <f t="shared" si="0"/>
        <v>95</v>
      </c>
      <c r="J19" s="25">
        <f t="shared" si="11"/>
        <v>38</v>
      </c>
      <c r="K19" s="34">
        <f t="shared" si="12"/>
        <v>0.4</v>
      </c>
      <c r="L19" s="14"/>
      <c r="M19" s="10">
        <v>2.02</v>
      </c>
      <c r="N19" s="9">
        <v>2.5</v>
      </c>
      <c r="O19" s="9">
        <v>2.81</v>
      </c>
      <c r="P19" s="9">
        <v>2.8</v>
      </c>
      <c r="Q19" s="9">
        <v>4</v>
      </c>
      <c r="R19" s="9">
        <f t="shared" si="13"/>
        <v>2.8673684210526318</v>
      </c>
      <c r="S19" s="8">
        <f t="shared" si="14"/>
        <v>2.02</v>
      </c>
      <c r="T19" s="3"/>
      <c r="U19" s="63">
        <v>0.15789</v>
      </c>
      <c r="V19" s="64">
        <v>0</v>
      </c>
      <c r="W19" s="64">
        <v>6.25E-2</v>
      </c>
      <c r="X19" s="64">
        <v>0.1</v>
      </c>
      <c r="Y19" s="64">
        <v>0</v>
      </c>
      <c r="Z19" s="64">
        <f t="shared" si="1"/>
        <v>5.2631578947368418E-2</v>
      </c>
      <c r="AA19" s="64">
        <f t="shared" si="2"/>
        <v>0.15789</v>
      </c>
      <c r="AB19" s="34">
        <f t="shared" si="3"/>
        <v>0.11578663157894736</v>
      </c>
      <c r="AC19" s="3"/>
      <c r="AD19" s="63">
        <v>0.24560999999999999</v>
      </c>
      <c r="AE19" s="64">
        <v>0.25</v>
      </c>
      <c r="AF19" s="64">
        <v>6.25E-2</v>
      </c>
      <c r="AG19" s="64">
        <v>0</v>
      </c>
      <c r="AH19" s="64">
        <v>0</v>
      </c>
      <c r="AI19" s="64">
        <f t="shared" si="4"/>
        <v>7.8947368421052627E-2</v>
      </c>
      <c r="AJ19" s="64">
        <f t="shared" si="5"/>
        <v>0.24560999999999999</v>
      </c>
      <c r="AK19" s="34">
        <f t="shared" si="6"/>
        <v>0.17894494736842104</v>
      </c>
      <c r="AL19" s="3"/>
      <c r="AM19" s="63">
        <f t="shared" si="15"/>
        <v>0.40349999999999997</v>
      </c>
      <c r="AN19" s="64">
        <f t="shared" si="7"/>
        <v>0.25</v>
      </c>
      <c r="AO19" s="64">
        <f t="shared" si="7"/>
        <v>0.125</v>
      </c>
      <c r="AP19" s="64">
        <f t="shared" si="7"/>
        <v>0.1</v>
      </c>
      <c r="AQ19" s="64">
        <f t="shared" si="7"/>
        <v>0</v>
      </c>
      <c r="AR19" s="64">
        <f t="shared" si="8"/>
        <v>0.13157894736842105</v>
      </c>
      <c r="AS19" s="64">
        <f t="shared" si="9"/>
        <v>0.40349999999999997</v>
      </c>
      <c r="AT19" s="34">
        <f t="shared" si="10"/>
        <v>0.2947315789473684</v>
      </c>
      <c r="AU19" s="3"/>
    </row>
    <row r="20" spans="1:47" s="13" customFormat="1" ht="18">
      <c r="A20" s="3"/>
      <c r="B20" s="12"/>
      <c r="C20" s="24" t="s">
        <v>47</v>
      </c>
      <c r="D20" s="33">
        <v>76</v>
      </c>
      <c r="E20" s="26">
        <v>7</v>
      </c>
      <c r="F20" s="26">
        <v>4</v>
      </c>
      <c r="G20" s="26">
        <v>1</v>
      </c>
      <c r="H20" s="27" t="s">
        <v>48</v>
      </c>
      <c r="I20" s="25">
        <f t="shared" si="0"/>
        <v>88</v>
      </c>
      <c r="J20" s="25">
        <f t="shared" si="11"/>
        <v>12</v>
      </c>
      <c r="K20" s="34">
        <f t="shared" si="12"/>
        <v>0.13636363636363635</v>
      </c>
      <c r="L20" s="14"/>
      <c r="M20" s="10">
        <v>2.25</v>
      </c>
      <c r="N20" s="9">
        <v>2.86</v>
      </c>
      <c r="O20" s="9">
        <v>3</v>
      </c>
      <c r="P20" s="9">
        <v>3</v>
      </c>
      <c r="Q20" s="9" t="s">
        <v>48</v>
      </c>
      <c r="R20" s="9">
        <f t="shared" si="13"/>
        <v>2.918333333333333</v>
      </c>
      <c r="S20" s="8">
        <f t="shared" si="14"/>
        <v>2.25</v>
      </c>
      <c r="T20" s="3"/>
      <c r="U20" s="63">
        <v>9.2104999999999992E-2</v>
      </c>
      <c r="V20" s="64">
        <v>0</v>
      </c>
      <c r="W20" s="64">
        <v>0</v>
      </c>
      <c r="X20" s="64">
        <v>0</v>
      </c>
      <c r="Y20" s="64" t="s">
        <v>48</v>
      </c>
      <c r="Z20" s="64">
        <f t="shared" si="1"/>
        <v>0</v>
      </c>
      <c r="AA20" s="64">
        <f t="shared" si="2"/>
        <v>9.2104999999999992E-2</v>
      </c>
      <c r="AB20" s="34">
        <f t="shared" si="3"/>
        <v>7.9545227272727267E-2</v>
      </c>
      <c r="AC20" s="3"/>
      <c r="AD20" s="63">
        <v>0.19736999999999999</v>
      </c>
      <c r="AE20" s="64">
        <v>0.14285999999999999</v>
      </c>
      <c r="AF20" s="64">
        <v>0</v>
      </c>
      <c r="AG20" s="64">
        <v>0</v>
      </c>
      <c r="AH20" s="64" t="s">
        <v>48</v>
      </c>
      <c r="AI20" s="64">
        <f t="shared" si="4"/>
        <v>8.3334999999999992E-2</v>
      </c>
      <c r="AJ20" s="64">
        <f t="shared" si="5"/>
        <v>0.19736999999999999</v>
      </c>
      <c r="AK20" s="34">
        <f t="shared" si="6"/>
        <v>0.1818197727272727</v>
      </c>
      <c r="AL20" s="3"/>
      <c r="AM20" s="63">
        <f t="shared" si="15"/>
        <v>0.28947499999999998</v>
      </c>
      <c r="AN20" s="64">
        <f t="shared" si="7"/>
        <v>0.14285999999999999</v>
      </c>
      <c r="AO20" s="64">
        <f t="shared" si="7"/>
        <v>0</v>
      </c>
      <c r="AP20" s="64">
        <f t="shared" si="7"/>
        <v>0</v>
      </c>
      <c r="AQ20" s="64" t="s">
        <v>48</v>
      </c>
      <c r="AR20" s="64">
        <f t="shared" si="8"/>
        <v>8.3334999999999992E-2</v>
      </c>
      <c r="AS20" s="64">
        <f t="shared" si="9"/>
        <v>0.28947499999999998</v>
      </c>
      <c r="AT20" s="34">
        <f t="shared" si="10"/>
        <v>0.26136500000000001</v>
      </c>
      <c r="AU20" s="3"/>
    </row>
    <row r="21" spans="1:47" s="13" customFormat="1" ht="18">
      <c r="A21" s="3"/>
      <c r="B21" s="12"/>
      <c r="C21" s="24" t="s">
        <v>47</v>
      </c>
      <c r="D21" s="33">
        <v>64</v>
      </c>
      <c r="E21" s="26">
        <v>1</v>
      </c>
      <c r="F21" s="26">
        <v>1</v>
      </c>
      <c r="G21" s="27" t="s">
        <v>48</v>
      </c>
      <c r="H21" s="27" t="s">
        <v>48</v>
      </c>
      <c r="I21" s="25">
        <f t="shared" si="0"/>
        <v>66</v>
      </c>
      <c r="J21" s="25">
        <f t="shared" si="11"/>
        <v>2</v>
      </c>
      <c r="K21" s="34">
        <f t="shared" si="12"/>
        <v>3.0303030303030304E-2</v>
      </c>
      <c r="L21" s="14"/>
      <c r="M21" s="10">
        <v>1.78</v>
      </c>
      <c r="N21" s="9">
        <v>3</v>
      </c>
      <c r="O21" s="9">
        <v>0</v>
      </c>
      <c r="P21" s="9" t="s">
        <v>48</v>
      </c>
      <c r="Q21" s="9" t="s">
        <v>48</v>
      </c>
      <c r="R21" s="9">
        <f t="shared" si="13"/>
        <v>1.5</v>
      </c>
      <c r="S21" s="8">
        <f t="shared" si="14"/>
        <v>1.78</v>
      </c>
      <c r="T21" s="3"/>
      <c r="U21" s="63">
        <v>0.21875</v>
      </c>
      <c r="V21" s="64">
        <v>0</v>
      </c>
      <c r="W21" s="64">
        <v>0</v>
      </c>
      <c r="X21" s="64" t="s">
        <v>48</v>
      </c>
      <c r="Y21" s="64" t="s">
        <v>48</v>
      </c>
      <c r="Z21" s="64">
        <f t="shared" si="1"/>
        <v>0</v>
      </c>
      <c r="AA21" s="64">
        <f t="shared" si="2"/>
        <v>0.21875</v>
      </c>
      <c r="AB21" s="34">
        <f t="shared" si="3"/>
        <v>0.21212121212121213</v>
      </c>
      <c r="AC21" s="3"/>
      <c r="AD21" s="63">
        <v>0.20312999999999998</v>
      </c>
      <c r="AE21" s="64">
        <v>0</v>
      </c>
      <c r="AF21" s="64">
        <v>1</v>
      </c>
      <c r="AG21" s="64" t="s">
        <v>48</v>
      </c>
      <c r="AH21" s="64" t="s">
        <v>48</v>
      </c>
      <c r="AI21" s="64">
        <f t="shared" si="4"/>
        <v>0.5</v>
      </c>
      <c r="AJ21" s="64">
        <f t="shared" si="5"/>
        <v>0.20312999999999998</v>
      </c>
      <c r="AK21" s="34">
        <f t="shared" si="6"/>
        <v>0.2121260606060606</v>
      </c>
      <c r="AL21" s="3"/>
      <c r="AM21" s="63">
        <f t="shared" si="15"/>
        <v>0.42187999999999998</v>
      </c>
      <c r="AN21" s="64">
        <f t="shared" si="7"/>
        <v>0</v>
      </c>
      <c r="AO21" s="64">
        <f t="shared" si="7"/>
        <v>1</v>
      </c>
      <c r="AP21" s="64" t="s">
        <v>48</v>
      </c>
      <c r="AQ21" s="64" t="s">
        <v>48</v>
      </c>
      <c r="AR21" s="64">
        <f t="shared" si="8"/>
        <v>0.5</v>
      </c>
      <c r="AS21" s="64">
        <f t="shared" si="9"/>
        <v>0.42187999999999998</v>
      </c>
      <c r="AT21" s="34">
        <f t="shared" si="10"/>
        <v>0.4242472727272727</v>
      </c>
      <c r="AU21" s="3"/>
    </row>
    <row r="22" spans="1:47">
      <c r="A22" s="3"/>
      <c r="B22" s="12"/>
      <c r="C22" s="24" t="s">
        <v>47</v>
      </c>
      <c r="D22" s="33">
        <v>63</v>
      </c>
      <c r="E22" s="27" t="s">
        <v>48</v>
      </c>
      <c r="F22" s="27" t="s">
        <v>48</v>
      </c>
      <c r="G22" s="27" t="s">
        <v>48</v>
      </c>
      <c r="H22" s="27" t="s">
        <v>48</v>
      </c>
      <c r="I22" s="25">
        <f t="shared" si="0"/>
        <v>63</v>
      </c>
      <c r="J22" s="27">
        <f t="shared" si="11"/>
        <v>0</v>
      </c>
      <c r="K22" s="34">
        <f t="shared" si="12"/>
        <v>0</v>
      </c>
      <c r="L22" s="14"/>
      <c r="M22" s="10">
        <v>2.11</v>
      </c>
      <c r="N22" s="9" t="s">
        <v>48</v>
      </c>
      <c r="O22" s="9" t="s">
        <v>48</v>
      </c>
      <c r="P22" s="9" t="s">
        <v>48</v>
      </c>
      <c r="Q22" s="9" t="s">
        <v>48</v>
      </c>
      <c r="R22" s="9" t="s">
        <v>48</v>
      </c>
      <c r="S22" s="8">
        <f t="shared" si="14"/>
        <v>2.11</v>
      </c>
      <c r="T22" s="3"/>
      <c r="U22" s="63">
        <v>0.20635000000000001</v>
      </c>
      <c r="V22" s="64" t="s">
        <v>48</v>
      </c>
      <c r="W22" s="64" t="s">
        <v>48</v>
      </c>
      <c r="X22" s="64" t="s">
        <v>48</v>
      </c>
      <c r="Y22" s="64" t="s">
        <v>48</v>
      </c>
      <c r="Z22" s="64" t="s">
        <v>48</v>
      </c>
      <c r="AA22" s="64">
        <f t="shared" si="2"/>
        <v>0.20635000000000001</v>
      </c>
      <c r="AB22" s="65">
        <f>AA22</f>
        <v>0.20635000000000001</v>
      </c>
      <c r="AC22" s="3"/>
      <c r="AD22" s="63">
        <v>0.12698000000000001</v>
      </c>
      <c r="AE22" s="64" t="s">
        <v>48</v>
      </c>
      <c r="AF22" s="64" t="s">
        <v>48</v>
      </c>
      <c r="AG22" s="64" t="s">
        <v>48</v>
      </c>
      <c r="AH22" s="64" t="s">
        <v>48</v>
      </c>
      <c r="AI22" s="64" t="s">
        <v>48</v>
      </c>
      <c r="AJ22" s="64">
        <f t="shared" si="5"/>
        <v>0.12698000000000001</v>
      </c>
      <c r="AK22" s="34">
        <f>AJ22</f>
        <v>0.12698000000000001</v>
      </c>
      <c r="AL22" s="3"/>
      <c r="AM22" s="63">
        <f t="shared" si="15"/>
        <v>0.33333000000000002</v>
      </c>
      <c r="AN22" s="64" t="s">
        <v>48</v>
      </c>
      <c r="AO22" s="64" t="s">
        <v>48</v>
      </c>
      <c r="AP22" s="64" t="s">
        <v>48</v>
      </c>
      <c r="AQ22" s="64" t="s">
        <v>48</v>
      </c>
      <c r="AR22" s="64" t="s">
        <v>48</v>
      </c>
      <c r="AS22" s="64">
        <f t="shared" si="9"/>
        <v>0.33333000000000002</v>
      </c>
      <c r="AT22" s="34" t="s">
        <v>48</v>
      </c>
      <c r="AU22" s="3"/>
    </row>
    <row r="23" spans="1:47">
      <c r="A23" s="3"/>
      <c r="B23" s="12"/>
      <c r="C23" s="24" t="s">
        <v>47</v>
      </c>
      <c r="D23" s="33">
        <v>32</v>
      </c>
      <c r="E23" s="26">
        <v>3</v>
      </c>
      <c r="F23" s="27" t="s">
        <v>48</v>
      </c>
      <c r="G23" s="26">
        <v>1</v>
      </c>
      <c r="H23" s="27" t="s">
        <v>48</v>
      </c>
      <c r="I23" s="25">
        <f t="shared" si="0"/>
        <v>36</v>
      </c>
      <c r="J23" s="25">
        <f t="shared" si="11"/>
        <v>4</v>
      </c>
      <c r="K23" s="34">
        <f t="shared" si="12"/>
        <v>0.1111111111111111</v>
      </c>
      <c r="L23" s="14"/>
      <c r="M23" s="10">
        <v>1.97</v>
      </c>
      <c r="N23" s="9">
        <v>1.67</v>
      </c>
      <c r="O23" s="9" t="s">
        <v>48</v>
      </c>
      <c r="P23" s="9">
        <v>3</v>
      </c>
      <c r="Q23" s="9" t="s">
        <v>48</v>
      </c>
      <c r="R23" s="9">
        <f t="shared" ref="R23:R26" si="16">SUMPRODUCT(E23:H23,N23:Q23)/SUM(E23:H23)</f>
        <v>2.0024999999999999</v>
      </c>
      <c r="S23" s="8">
        <f t="shared" si="14"/>
        <v>1.97</v>
      </c>
      <c r="T23" s="3"/>
      <c r="U23" s="63">
        <v>0.125</v>
      </c>
      <c r="V23" s="64">
        <v>0.33332999999999996</v>
      </c>
      <c r="W23" s="64" t="s">
        <v>48</v>
      </c>
      <c r="X23" s="64">
        <v>0</v>
      </c>
      <c r="Y23" s="64" t="s">
        <v>48</v>
      </c>
      <c r="Z23" s="64">
        <f t="shared" si="1"/>
        <v>0.24999749999999998</v>
      </c>
      <c r="AA23" s="64">
        <f t="shared" si="2"/>
        <v>0.125</v>
      </c>
      <c r="AB23" s="34">
        <f t="shared" si="3"/>
        <v>0.13888861111111112</v>
      </c>
      <c r="AC23" s="3"/>
      <c r="AD23" s="63">
        <v>0.34375</v>
      </c>
      <c r="AE23" s="64">
        <v>0.33332999999999996</v>
      </c>
      <c r="AF23" s="64" t="s">
        <v>48</v>
      </c>
      <c r="AG23" s="64">
        <v>0</v>
      </c>
      <c r="AH23" s="64" t="s">
        <v>48</v>
      </c>
      <c r="AI23" s="64">
        <f t="shared" si="4"/>
        <v>0.24999749999999998</v>
      </c>
      <c r="AJ23" s="64">
        <f t="shared" si="5"/>
        <v>0.34375</v>
      </c>
      <c r="AK23" s="34">
        <f t="shared" si="6"/>
        <v>0.33333305555555559</v>
      </c>
      <c r="AL23" s="3"/>
      <c r="AM23" s="63">
        <f t="shared" si="15"/>
        <v>0.46875</v>
      </c>
      <c r="AN23" s="64">
        <f t="shared" si="15"/>
        <v>0.66665999999999992</v>
      </c>
      <c r="AO23" s="64" t="s">
        <v>48</v>
      </c>
      <c r="AP23" s="64">
        <f t="shared" ref="AP23:AQ70" si="17">X23+AG23</f>
        <v>0</v>
      </c>
      <c r="AQ23" s="64" t="s">
        <v>48</v>
      </c>
      <c r="AR23" s="64">
        <f t="shared" si="8"/>
        <v>0.49999499999999997</v>
      </c>
      <c r="AS23" s="64">
        <f t="shared" si="9"/>
        <v>0.46875</v>
      </c>
      <c r="AT23" s="34">
        <f t="shared" si="10"/>
        <v>0.47222166666666671</v>
      </c>
      <c r="AU23" s="3"/>
    </row>
    <row r="24" spans="1:47">
      <c r="A24" s="3"/>
      <c r="B24" s="12"/>
      <c r="C24" s="24" t="s">
        <v>47</v>
      </c>
      <c r="D24" s="33">
        <v>37</v>
      </c>
      <c r="E24" s="26">
        <v>2</v>
      </c>
      <c r="F24" s="26">
        <v>1</v>
      </c>
      <c r="G24" s="27" t="s">
        <v>48</v>
      </c>
      <c r="H24" s="27" t="s">
        <v>48</v>
      </c>
      <c r="I24" s="25">
        <f t="shared" si="0"/>
        <v>40</v>
      </c>
      <c r="J24" s="25">
        <f t="shared" si="11"/>
        <v>3</v>
      </c>
      <c r="K24" s="34">
        <f t="shared" si="12"/>
        <v>7.4999999999999997E-2</v>
      </c>
      <c r="L24" s="14"/>
      <c r="M24" s="10">
        <v>1.95</v>
      </c>
      <c r="N24" s="9">
        <v>1.5</v>
      </c>
      <c r="O24" s="9">
        <v>4</v>
      </c>
      <c r="P24" s="9" t="s">
        <v>48</v>
      </c>
      <c r="Q24" s="9" t="s">
        <v>48</v>
      </c>
      <c r="R24" s="9">
        <f t="shared" si="16"/>
        <v>2.3333333333333335</v>
      </c>
      <c r="S24" s="8">
        <f t="shared" si="14"/>
        <v>1.95</v>
      </c>
      <c r="T24" s="3"/>
      <c r="U24" s="63">
        <v>0.21622</v>
      </c>
      <c r="V24" s="64">
        <v>0</v>
      </c>
      <c r="W24" s="64">
        <v>0</v>
      </c>
      <c r="X24" s="64" t="s">
        <v>48</v>
      </c>
      <c r="Y24" s="64" t="s">
        <v>48</v>
      </c>
      <c r="Z24" s="64">
        <f t="shared" si="1"/>
        <v>0</v>
      </c>
      <c r="AA24" s="64">
        <f t="shared" si="2"/>
        <v>0.21622</v>
      </c>
      <c r="AB24" s="34">
        <f t="shared" si="3"/>
        <v>0.2000035</v>
      </c>
      <c r="AC24" s="3"/>
      <c r="AD24" s="63">
        <v>0.16216</v>
      </c>
      <c r="AE24" s="64">
        <v>0.5</v>
      </c>
      <c r="AF24" s="64">
        <v>0</v>
      </c>
      <c r="AG24" s="64" t="s">
        <v>48</v>
      </c>
      <c r="AH24" s="64" t="s">
        <v>48</v>
      </c>
      <c r="AI24" s="64">
        <f t="shared" si="4"/>
        <v>0.33333333333333331</v>
      </c>
      <c r="AJ24" s="64">
        <f t="shared" si="5"/>
        <v>0.16216</v>
      </c>
      <c r="AK24" s="34">
        <f t="shared" si="6"/>
        <v>0.17499800000000001</v>
      </c>
      <c r="AL24" s="3"/>
      <c r="AM24" s="63">
        <f t="shared" si="15"/>
        <v>0.37837999999999999</v>
      </c>
      <c r="AN24" s="64">
        <f t="shared" si="15"/>
        <v>0.5</v>
      </c>
      <c r="AO24" s="64">
        <f t="shared" si="15"/>
        <v>0</v>
      </c>
      <c r="AP24" s="64" t="s">
        <v>48</v>
      </c>
      <c r="AQ24" s="64" t="s">
        <v>48</v>
      </c>
      <c r="AR24" s="64">
        <f t="shared" si="8"/>
        <v>0.33333333333333331</v>
      </c>
      <c r="AS24" s="64">
        <f t="shared" si="9"/>
        <v>0.37837999999999999</v>
      </c>
      <c r="AT24" s="34">
        <f t="shared" si="10"/>
        <v>0.37500149999999999</v>
      </c>
      <c r="AU24" s="3"/>
    </row>
    <row r="25" spans="1:47">
      <c r="A25" s="3"/>
      <c r="B25" s="12"/>
      <c r="C25" s="24" t="s">
        <v>47</v>
      </c>
      <c r="D25" s="33">
        <v>32</v>
      </c>
      <c r="E25" s="26">
        <v>1</v>
      </c>
      <c r="F25" s="26">
        <v>4</v>
      </c>
      <c r="G25" s="26">
        <v>1</v>
      </c>
      <c r="H25" s="26">
        <v>1</v>
      </c>
      <c r="I25" s="25">
        <f t="shared" si="0"/>
        <v>39</v>
      </c>
      <c r="J25" s="25">
        <f t="shared" si="11"/>
        <v>7</v>
      </c>
      <c r="K25" s="34">
        <f t="shared" si="12"/>
        <v>0.17948717948717949</v>
      </c>
      <c r="L25" s="14"/>
      <c r="M25" s="10">
        <v>2.09</v>
      </c>
      <c r="N25" s="9">
        <v>3</v>
      </c>
      <c r="O25" s="9">
        <v>3.5</v>
      </c>
      <c r="P25" s="9">
        <v>4</v>
      </c>
      <c r="Q25" s="9">
        <v>4</v>
      </c>
      <c r="R25" s="9">
        <f t="shared" si="16"/>
        <v>3.5714285714285716</v>
      </c>
      <c r="S25" s="8">
        <f t="shared" si="14"/>
        <v>2.09</v>
      </c>
      <c r="T25" s="3"/>
      <c r="U25" s="63">
        <v>9.375E-2</v>
      </c>
      <c r="V25" s="64">
        <v>0</v>
      </c>
      <c r="W25" s="64">
        <v>0</v>
      </c>
      <c r="X25" s="64">
        <v>0</v>
      </c>
      <c r="Y25" s="64">
        <v>0</v>
      </c>
      <c r="Z25" s="64">
        <f t="shared" si="1"/>
        <v>0</v>
      </c>
      <c r="AA25" s="64">
        <f t="shared" si="2"/>
        <v>9.375E-2</v>
      </c>
      <c r="AB25" s="34">
        <f t="shared" si="3"/>
        <v>7.6923076923076927E-2</v>
      </c>
      <c r="AC25" s="3"/>
      <c r="AD25" s="63">
        <v>0.28125</v>
      </c>
      <c r="AE25" s="64">
        <v>0</v>
      </c>
      <c r="AF25" s="64">
        <v>0</v>
      </c>
      <c r="AG25" s="64">
        <v>0</v>
      </c>
      <c r="AH25" s="64">
        <v>0</v>
      </c>
      <c r="AI25" s="64">
        <f t="shared" si="4"/>
        <v>0</v>
      </c>
      <c r="AJ25" s="64">
        <f t="shared" si="5"/>
        <v>0.28125</v>
      </c>
      <c r="AK25" s="34">
        <f t="shared" si="6"/>
        <v>0.23076923076923078</v>
      </c>
      <c r="AL25" s="3"/>
      <c r="AM25" s="63">
        <f t="shared" si="15"/>
        <v>0.375</v>
      </c>
      <c r="AN25" s="64">
        <f t="shared" si="15"/>
        <v>0</v>
      </c>
      <c r="AO25" s="64">
        <f t="shared" si="15"/>
        <v>0</v>
      </c>
      <c r="AP25" s="64">
        <f t="shared" si="17"/>
        <v>0</v>
      </c>
      <c r="AQ25" s="64">
        <f t="shared" si="17"/>
        <v>0</v>
      </c>
      <c r="AR25" s="64">
        <f t="shared" si="8"/>
        <v>0</v>
      </c>
      <c r="AS25" s="64">
        <f t="shared" si="9"/>
        <v>0.375</v>
      </c>
      <c r="AT25" s="34">
        <f t="shared" si="10"/>
        <v>0.30769230769230771</v>
      </c>
      <c r="AU25" s="3"/>
    </row>
    <row r="26" spans="1:47" ht="15.95" thickBot="1">
      <c r="A26" s="3"/>
      <c r="B26" s="12"/>
      <c r="C26" s="24" t="s">
        <v>47</v>
      </c>
      <c r="D26" s="35">
        <v>29</v>
      </c>
      <c r="E26" s="36">
        <v>2</v>
      </c>
      <c r="F26" s="36">
        <v>5</v>
      </c>
      <c r="G26" s="36">
        <v>3</v>
      </c>
      <c r="H26" s="36">
        <v>1</v>
      </c>
      <c r="I26" s="37">
        <f t="shared" si="0"/>
        <v>40</v>
      </c>
      <c r="J26" s="37">
        <f t="shared" si="11"/>
        <v>11</v>
      </c>
      <c r="K26" s="38">
        <f t="shared" si="12"/>
        <v>0.27500000000000002</v>
      </c>
      <c r="L26" s="14"/>
      <c r="M26" s="10">
        <v>2.34</v>
      </c>
      <c r="N26" s="9">
        <v>2.5</v>
      </c>
      <c r="O26" s="9">
        <v>2.8</v>
      </c>
      <c r="P26" s="9">
        <v>3.33</v>
      </c>
      <c r="Q26" s="9">
        <v>4</v>
      </c>
      <c r="R26" s="9">
        <f t="shared" si="16"/>
        <v>2.9990909090909095</v>
      </c>
      <c r="S26" s="8">
        <f t="shared" si="14"/>
        <v>2.34</v>
      </c>
      <c r="T26" s="3"/>
      <c r="U26" s="66">
        <v>6.8966E-2</v>
      </c>
      <c r="V26" s="67">
        <v>0</v>
      </c>
      <c r="W26" s="67">
        <v>0</v>
      </c>
      <c r="X26" s="67">
        <v>0</v>
      </c>
      <c r="Y26" s="67">
        <v>0</v>
      </c>
      <c r="Z26" s="67">
        <f t="shared" si="1"/>
        <v>0</v>
      </c>
      <c r="AA26" s="67">
        <f t="shared" si="2"/>
        <v>6.8966E-2</v>
      </c>
      <c r="AB26" s="38">
        <f t="shared" si="3"/>
        <v>5.0000350000000006E-2</v>
      </c>
      <c r="AC26" s="3"/>
      <c r="AD26" s="66">
        <v>0.24138000000000001</v>
      </c>
      <c r="AE26" s="67">
        <v>0</v>
      </c>
      <c r="AF26" s="67">
        <v>0.2</v>
      </c>
      <c r="AG26" s="67">
        <v>0</v>
      </c>
      <c r="AH26" s="67">
        <v>0</v>
      </c>
      <c r="AI26" s="67">
        <f t="shared" si="4"/>
        <v>9.0909090909090912E-2</v>
      </c>
      <c r="AJ26" s="67">
        <f t="shared" si="5"/>
        <v>0.24138000000000001</v>
      </c>
      <c r="AK26" s="38">
        <f t="shared" si="6"/>
        <v>0.20000049999999997</v>
      </c>
      <c r="AL26" s="3"/>
      <c r="AM26" s="68">
        <f t="shared" si="15"/>
        <v>0.31034600000000001</v>
      </c>
      <c r="AN26" s="69">
        <f t="shared" si="15"/>
        <v>0</v>
      </c>
      <c r="AO26" s="69">
        <f t="shared" si="15"/>
        <v>0.2</v>
      </c>
      <c r="AP26" s="69">
        <f t="shared" si="17"/>
        <v>0</v>
      </c>
      <c r="AQ26" s="69">
        <f t="shared" si="17"/>
        <v>0</v>
      </c>
      <c r="AR26" s="69">
        <f t="shared" si="8"/>
        <v>9.0909090909090912E-2</v>
      </c>
      <c r="AS26" s="69">
        <f t="shared" si="9"/>
        <v>0.31034600000000001</v>
      </c>
      <c r="AT26" s="70">
        <f t="shared" si="10"/>
        <v>0.25000085</v>
      </c>
      <c r="AU26" s="3"/>
    </row>
    <row r="27" spans="1:47" ht="15.95" thickBot="1">
      <c r="A27" s="3"/>
      <c r="B27" s="255" t="s">
        <v>47</v>
      </c>
      <c r="C27" s="256"/>
      <c r="D27" s="45">
        <f>SUM(D6:D26)</f>
        <v>902</v>
      </c>
      <c r="E27" s="7">
        <f>SUM(E6:E26)</f>
        <v>113</v>
      </c>
      <c r="F27" s="7">
        <f>SUM(F6:F26)</f>
        <v>181</v>
      </c>
      <c r="G27" s="7">
        <f>SUM(G6:G26)</f>
        <v>114</v>
      </c>
      <c r="H27" s="7">
        <f>SUM(H6:H26)</f>
        <v>53</v>
      </c>
      <c r="I27" s="7">
        <f t="shared" ref="I27:J27" si="18">SUM(I6:I26)</f>
        <v>1363</v>
      </c>
      <c r="J27" s="7">
        <f t="shared" si="18"/>
        <v>461</v>
      </c>
      <c r="K27" s="6">
        <f>AVERAGE(K6:K26)</f>
        <v>0.31516516443975612</v>
      </c>
      <c r="L27" s="14"/>
      <c r="M27" s="40">
        <f>AVERAGE(M6:M26)</f>
        <v>1.7933333333333332</v>
      </c>
      <c r="N27" s="41">
        <f t="shared" ref="N27:Q27" si="19">AVERAGE(N6:N26)</f>
        <v>2.316842105263158</v>
      </c>
      <c r="O27" s="41">
        <f t="shared" si="19"/>
        <v>2.533684210526316</v>
      </c>
      <c r="P27" s="41">
        <f t="shared" si="19"/>
        <v>2.8464705882352943</v>
      </c>
      <c r="Q27" s="41">
        <f t="shared" si="19"/>
        <v>3.4449999999999998</v>
      </c>
      <c r="R27" s="41">
        <f t="shared" ref="R27:S27" si="20">AVERAGE(R6:R26)</f>
        <v>2.615695340776691</v>
      </c>
      <c r="S27" s="42">
        <f t="shared" si="20"/>
        <v>1.7933333333333332</v>
      </c>
      <c r="T27" s="3"/>
      <c r="U27" s="97">
        <f t="shared" ref="U27:AB27" si="21">AVERAGE(U6:U26)</f>
        <v>0.18230190476190475</v>
      </c>
      <c r="V27" s="98">
        <f t="shared" si="21"/>
        <v>8.7187578947368408E-2</v>
      </c>
      <c r="W27" s="98">
        <f t="shared" si="21"/>
        <v>7.4324368421052639E-2</v>
      </c>
      <c r="X27" s="98">
        <f t="shared" si="21"/>
        <v>0.11349170588235294</v>
      </c>
      <c r="Y27" s="98">
        <f t="shared" si="21"/>
        <v>2.4892142857142856E-2</v>
      </c>
      <c r="Z27" s="98">
        <f t="shared" si="21"/>
        <v>7.9544684725474268E-2</v>
      </c>
      <c r="AA27" s="98">
        <f t="shared" si="21"/>
        <v>0.18230190476190475</v>
      </c>
      <c r="AB27" s="99">
        <f t="shared" si="21"/>
        <v>0.14634787943411037</v>
      </c>
      <c r="AC27" s="3"/>
      <c r="AD27" s="97">
        <f t="shared" ref="AD27:AK27" si="22">AVERAGE(AD6:AD26)</f>
        <v>0.2625480952380953</v>
      </c>
      <c r="AE27" s="98">
        <f t="shared" si="22"/>
        <v>0.15308263157894739</v>
      </c>
      <c r="AF27" s="98">
        <f t="shared" si="22"/>
        <v>0.17544589473684211</v>
      </c>
      <c r="AG27" s="98">
        <f t="shared" si="22"/>
        <v>3.672605882352941E-2</v>
      </c>
      <c r="AH27" s="98">
        <f t="shared" si="22"/>
        <v>0</v>
      </c>
      <c r="AI27" s="98">
        <f t="shared" si="22"/>
        <v>0.13814139525943284</v>
      </c>
      <c r="AJ27" s="98">
        <f t="shared" si="22"/>
        <v>0.2625480952380953</v>
      </c>
      <c r="AK27" s="99">
        <f t="shared" si="22"/>
        <v>0.20426301294400012</v>
      </c>
      <c r="AL27" s="3"/>
      <c r="AM27" s="97">
        <f t="shared" ref="AM27:AT27" si="23">AVERAGE(AM6:AM26)</f>
        <v>0.44485000000000002</v>
      </c>
      <c r="AN27" s="98">
        <f t="shared" si="23"/>
        <v>0.24027021052631581</v>
      </c>
      <c r="AO27" s="98">
        <f>AVERAGE(AO6:AO26)</f>
        <v>0.24977026315789477</v>
      </c>
      <c r="AP27" s="98">
        <f t="shared" si="23"/>
        <v>0.15021776470588238</v>
      </c>
      <c r="AQ27" s="98">
        <f t="shared" si="23"/>
        <v>2.4892142857142856E-2</v>
      </c>
      <c r="AR27" s="98">
        <f t="shared" si="23"/>
        <v>0.2176860799849071</v>
      </c>
      <c r="AS27" s="98">
        <f t="shared" si="23"/>
        <v>0.44485000000000002</v>
      </c>
      <c r="AT27" s="99">
        <f t="shared" si="23"/>
        <v>0.3514749369970161</v>
      </c>
      <c r="AU27" s="3"/>
    </row>
    <row r="28" spans="1:47" s="13" customFormat="1" ht="18">
      <c r="A28" s="3"/>
      <c r="B28" s="12"/>
      <c r="C28" s="11" t="s">
        <v>49</v>
      </c>
      <c r="D28" s="33">
        <v>109</v>
      </c>
      <c r="E28" s="27" t="s">
        <v>48</v>
      </c>
      <c r="F28" s="27" t="s">
        <v>48</v>
      </c>
      <c r="G28" s="27" t="s">
        <v>48</v>
      </c>
      <c r="H28" s="27" t="s">
        <v>48</v>
      </c>
      <c r="I28" s="31">
        <f t="shared" ref="I28" si="24">SUM(D28:H28)</f>
        <v>109</v>
      </c>
      <c r="J28" s="27">
        <f t="shared" si="11"/>
        <v>0</v>
      </c>
      <c r="K28" s="32">
        <f>J28/I28</f>
        <v>0</v>
      </c>
      <c r="L28" s="14"/>
      <c r="M28" s="10">
        <v>3.53</v>
      </c>
      <c r="N28" s="9" t="s">
        <v>48</v>
      </c>
      <c r="O28" s="9" t="s">
        <v>48</v>
      </c>
      <c r="P28" s="9" t="s">
        <v>48</v>
      </c>
      <c r="Q28" s="9" t="s">
        <v>48</v>
      </c>
      <c r="R28" s="9" t="s">
        <v>48</v>
      </c>
      <c r="S28" s="8">
        <f t="shared" ref="S28:S34" si="25">M28</f>
        <v>3.53</v>
      </c>
      <c r="T28" s="3"/>
      <c r="U28" s="141">
        <v>3.6697E-2</v>
      </c>
      <c r="V28" s="101" t="s">
        <v>48</v>
      </c>
      <c r="W28" s="101" t="s">
        <v>48</v>
      </c>
      <c r="X28" s="101" t="s">
        <v>48</v>
      </c>
      <c r="Y28" s="101" t="s">
        <v>48</v>
      </c>
      <c r="Z28" s="101" t="s">
        <v>48</v>
      </c>
      <c r="AA28" s="102">
        <f t="shared" ref="AA28:AA34" si="26">U28</f>
        <v>3.6697E-2</v>
      </c>
      <c r="AB28" s="44">
        <f>AA28</f>
        <v>3.6697E-2</v>
      </c>
      <c r="AC28" s="3"/>
      <c r="AD28" s="128">
        <v>1.8349000000000001E-2</v>
      </c>
      <c r="AE28" s="129" t="s">
        <v>48</v>
      </c>
      <c r="AF28" s="129" t="s">
        <v>48</v>
      </c>
      <c r="AG28" s="129" t="s">
        <v>48</v>
      </c>
      <c r="AH28" s="129" t="s">
        <v>48</v>
      </c>
      <c r="AI28" s="129" t="s">
        <v>48</v>
      </c>
      <c r="AJ28" s="129">
        <f t="shared" ref="AJ28:AJ34" si="27">AD28</f>
        <v>1.8349000000000001E-2</v>
      </c>
      <c r="AK28" s="130">
        <f>AJ28</f>
        <v>1.8349000000000001E-2</v>
      </c>
      <c r="AL28" s="3"/>
      <c r="AM28" s="100">
        <f t="shared" ref="AM28:AM34" si="28">U28+AD28</f>
        <v>5.5045999999999998E-2</v>
      </c>
      <c r="AN28" s="129" t="s">
        <v>48</v>
      </c>
      <c r="AO28" s="129" t="s">
        <v>48</v>
      </c>
      <c r="AP28" s="129" t="s">
        <v>48</v>
      </c>
      <c r="AQ28" s="129" t="s">
        <v>48</v>
      </c>
      <c r="AR28" s="129" t="s">
        <v>48</v>
      </c>
      <c r="AS28" s="102">
        <f t="shared" ref="AS28:AS34" si="29">AM28</f>
        <v>5.5045999999999998E-2</v>
      </c>
      <c r="AT28" s="44">
        <f>AS28</f>
        <v>5.5045999999999998E-2</v>
      </c>
      <c r="AU28" s="3"/>
    </row>
    <row r="29" spans="1:47" s="13" customFormat="1" ht="18">
      <c r="A29" s="3"/>
      <c r="B29" s="12"/>
      <c r="C29" s="11" t="s">
        <v>49</v>
      </c>
      <c r="D29" s="33">
        <v>177</v>
      </c>
      <c r="E29" s="43">
        <v>7</v>
      </c>
      <c r="F29" s="26">
        <v>5</v>
      </c>
      <c r="G29" s="26">
        <v>3</v>
      </c>
      <c r="H29" s="26">
        <v>3</v>
      </c>
      <c r="I29" s="25">
        <f t="shared" ref="I29:I34" si="30">SUM(D29:H29)</f>
        <v>195</v>
      </c>
      <c r="J29" s="25">
        <f t="shared" ref="J29:J34" si="31">SUM(E29:H29)</f>
        <v>18</v>
      </c>
      <c r="K29" s="44">
        <f t="shared" ref="K29:K34" si="32">J29/I29</f>
        <v>9.2307692307692313E-2</v>
      </c>
      <c r="L29" s="14"/>
      <c r="M29" s="10">
        <v>3.03</v>
      </c>
      <c r="N29" s="9">
        <v>2.71</v>
      </c>
      <c r="O29" s="9">
        <v>3</v>
      </c>
      <c r="P29" s="9">
        <v>3</v>
      </c>
      <c r="Q29" s="9">
        <v>4</v>
      </c>
      <c r="R29" s="9">
        <f t="shared" ref="R29:R34" si="33">SUMPRODUCT(E29:H29,N29:Q29)/SUM(E29:H29)</f>
        <v>3.0538888888888889</v>
      </c>
      <c r="S29" s="8">
        <f t="shared" si="25"/>
        <v>3.03</v>
      </c>
      <c r="T29" s="3"/>
      <c r="U29" s="141">
        <v>8.4746000000000002E-2</v>
      </c>
      <c r="V29" s="102">
        <v>0</v>
      </c>
      <c r="W29" s="102">
        <v>0.2</v>
      </c>
      <c r="X29" s="102">
        <v>0</v>
      </c>
      <c r="Y29" s="102">
        <v>0</v>
      </c>
      <c r="Z29" s="102">
        <f t="shared" ref="Z29:Z34" si="34">SUMPRODUCT(E29:H29,V29:Y29)/SUM(E29:H29)</f>
        <v>5.5555555555555552E-2</v>
      </c>
      <c r="AA29" s="102">
        <f t="shared" si="26"/>
        <v>8.4746000000000002E-2</v>
      </c>
      <c r="AB29" s="44">
        <f t="shared" ref="AB29:AB34" si="35">((Z29*J29)+(AA29*D29))/I29</f>
        <v>8.2051497435897444E-2</v>
      </c>
      <c r="AC29" s="3"/>
      <c r="AD29" s="128">
        <v>3.3898000000000005E-2</v>
      </c>
      <c r="AE29" s="129">
        <v>0.14285999999999999</v>
      </c>
      <c r="AF29" s="129">
        <v>0</v>
      </c>
      <c r="AG29" s="129">
        <v>0</v>
      </c>
      <c r="AH29" s="129">
        <v>0</v>
      </c>
      <c r="AI29" s="129">
        <f t="shared" ref="AI29:AI34" si="36">SUMPRODUCT(E29:H29,AE29:AH29)/SUM(E29:H29)</f>
        <v>5.5556666666666664E-2</v>
      </c>
      <c r="AJ29" s="129">
        <f t="shared" si="27"/>
        <v>3.3898000000000005E-2</v>
      </c>
      <c r="AK29" s="130">
        <f t="shared" ref="AK29:AK34" si="37">((AI29*J29)+(AJ29*D29))/I29</f>
        <v>3.5897261538461539E-2</v>
      </c>
      <c r="AL29" s="3"/>
      <c r="AM29" s="100">
        <f t="shared" si="28"/>
        <v>0.118644</v>
      </c>
      <c r="AN29" s="101">
        <f t="shared" ref="AN29:AN34" si="38">V29+AE29</f>
        <v>0.14285999999999999</v>
      </c>
      <c r="AO29" s="101">
        <f t="shared" ref="AO29:AO34" si="39">W29+AF29</f>
        <v>0.2</v>
      </c>
      <c r="AP29" s="101">
        <f t="shared" ref="AP29:AP33" si="40">X29+AG29</f>
        <v>0</v>
      </c>
      <c r="AQ29" s="102">
        <f t="shared" ref="AQ29:AQ33" si="41">Y29+AH29</f>
        <v>0</v>
      </c>
      <c r="AR29" s="102">
        <f t="shared" ref="AR29:AR34" si="42">SUMPRODUCT(E29:H29,AN29:AQ29)/SUM(E29:H29)</f>
        <v>0.11111222222222222</v>
      </c>
      <c r="AS29" s="102">
        <f t="shared" si="29"/>
        <v>0.118644</v>
      </c>
      <c r="AT29" s="44">
        <f t="shared" ref="AT29:AT34" si="43">((AR29*J29)+(AS29*D29))/I29</f>
        <v>0.11794875897435896</v>
      </c>
      <c r="AU29" s="3"/>
    </row>
    <row r="30" spans="1:47">
      <c r="A30" s="3"/>
      <c r="B30" s="12"/>
      <c r="C30" s="11" t="s">
        <v>49</v>
      </c>
      <c r="D30" s="33">
        <v>146</v>
      </c>
      <c r="E30" s="27" t="s">
        <v>48</v>
      </c>
      <c r="F30" s="27" t="s">
        <v>48</v>
      </c>
      <c r="G30" s="27" t="s">
        <v>48</v>
      </c>
      <c r="H30" s="27" t="s">
        <v>48</v>
      </c>
      <c r="I30" s="25">
        <f t="shared" si="30"/>
        <v>146</v>
      </c>
      <c r="J30" s="27">
        <f t="shared" si="11"/>
        <v>0</v>
      </c>
      <c r="K30" s="44">
        <f t="shared" si="32"/>
        <v>0</v>
      </c>
      <c r="L30" s="14"/>
      <c r="M30" s="10">
        <v>2.36</v>
      </c>
      <c r="N30" s="9" t="s">
        <v>48</v>
      </c>
      <c r="O30" s="9" t="s">
        <v>48</v>
      </c>
      <c r="P30" s="9" t="s">
        <v>48</v>
      </c>
      <c r="Q30" s="9" t="s">
        <v>48</v>
      </c>
      <c r="R30" s="9" t="s">
        <v>48</v>
      </c>
      <c r="S30" s="8">
        <f t="shared" si="25"/>
        <v>2.36</v>
      </c>
      <c r="T30" s="3"/>
      <c r="U30" s="141">
        <v>0.12329000000000001</v>
      </c>
      <c r="V30" s="101" t="s">
        <v>48</v>
      </c>
      <c r="W30" s="101" t="s">
        <v>48</v>
      </c>
      <c r="X30" s="101" t="s">
        <v>48</v>
      </c>
      <c r="Y30" s="101" t="s">
        <v>48</v>
      </c>
      <c r="Z30" s="101" t="s">
        <v>48</v>
      </c>
      <c r="AA30" s="102">
        <f t="shared" si="26"/>
        <v>0.12329000000000001</v>
      </c>
      <c r="AB30" s="44">
        <f>AA30</f>
        <v>0.12329000000000001</v>
      </c>
      <c r="AC30" s="3"/>
      <c r="AD30" s="128">
        <v>9.5890000000000003E-2</v>
      </c>
      <c r="AE30" s="129" t="s">
        <v>48</v>
      </c>
      <c r="AF30" s="129" t="s">
        <v>48</v>
      </c>
      <c r="AG30" s="129" t="s">
        <v>48</v>
      </c>
      <c r="AH30" s="129" t="s">
        <v>48</v>
      </c>
      <c r="AI30" s="129" t="s">
        <v>48</v>
      </c>
      <c r="AJ30" s="129">
        <f t="shared" si="27"/>
        <v>9.5890000000000003E-2</v>
      </c>
      <c r="AK30" s="130">
        <f>AJ30</f>
        <v>9.5890000000000003E-2</v>
      </c>
      <c r="AL30" s="3"/>
      <c r="AM30" s="100">
        <f t="shared" si="28"/>
        <v>0.21918000000000001</v>
      </c>
      <c r="AN30" s="129" t="s">
        <v>48</v>
      </c>
      <c r="AO30" s="129" t="s">
        <v>48</v>
      </c>
      <c r="AP30" s="129" t="s">
        <v>48</v>
      </c>
      <c r="AQ30" s="129" t="s">
        <v>48</v>
      </c>
      <c r="AR30" s="129" t="s">
        <v>48</v>
      </c>
      <c r="AS30" s="102">
        <f t="shared" si="29"/>
        <v>0.21918000000000001</v>
      </c>
      <c r="AT30" s="44">
        <f>AS30</f>
        <v>0.21918000000000001</v>
      </c>
      <c r="AU30" s="3"/>
    </row>
    <row r="31" spans="1:47">
      <c r="A31" s="3"/>
      <c r="B31" s="12"/>
      <c r="C31" s="11" t="s">
        <v>49</v>
      </c>
      <c r="D31" s="33">
        <v>112</v>
      </c>
      <c r="E31" s="43">
        <v>12</v>
      </c>
      <c r="F31" s="26">
        <v>4</v>
      </c>
      <c r="G31" s="26">
        <v>1</v>
      </c>
      <c r="H31" s="27" t="s">
        <v>48</v>
      </c>
      <c r="I31" s="25">
        <f t="shared" si="30"/>
        <v>129</v>
      </c>
      <c r="J31" s="25">
        <f t="shared" si="31"/>
        <v>17</v>
      </c>
      <c r="K31" s="44">
        <f t="shared" si="32"/>
        <v>0.13178294573643412</v>
      </c>
      <c r="L31" s="14"/>
      <c r="M31" s="10">
        <v>3.13</v>
      </c>
      <c r="N31" s="9">
        <v>3.58</v>
      </c>
      <c r="O31" s="9">
        <v>4</v>
      </c>
      <c r="P31" s="9">
        <v>3</v>
      </c>
      <c r="Q31" s="9" t="s">
        <v>48</v>
      </c>
      <c r="R31" s="9">
        <f t="shared" si="33"/>
        <v>3.644705882352941</v>
      </c>
      <c r="S31" s="8">
        <f t="shared" si="25"/>
        <v>3.13</v>
      </c>
      <c r="T31" s="3"/>
      <c r="U31" s="141">
        <v>8.928599999999999E-2</v>
      </c>
      <c r="V31" s="102">
        <v>0</v>
      </c>
      <c r="W31" s="102">
        <v>0</v>
      </c>
      <c r="X31" s="102">
        <v>0</v>
      </c>
      <c r="Y31" s="102" t="s">
        <v>48</v>
      </c>
      <c r="Z31" s="102">
        <f t="shared" si="34"/>
        <v>0</v>
      </c>
      <c r="AA31" s="102">
        <f t="shared" si="26"/>
        <v>8.928599999999999E-2</v>
      </c>
      <c r="AB31" s="44">
        <f t="shared" si="35"/>
        <v>7.7519627906976737E-2</v>
      </c>
      <c r="AC31" s="3"/>
      <c r="AD31" s="128">
        <v>8.0356999999999998E-2</v>
      </c>
      <c r="AE31" s="129">
        <v>8.333299999999999E-2</v>
      </c>
      <c r="AF31" s="129">
        <v>0</v>
      </c>
      <c r="AG31" s="129">
        <v>0</v>
      </c>
      <c r="AH31" s="129" t="s">
        <v>48</v>
      </c>
      <c r="AI31" s="129">
        <f t="shared" si="36"/>
        <v>5.882329411764705E-2</v>
      </c>
      <c r="AJ31" s="129">
        <f t="shared" si="27"/>
        <v>8.0356999999999998E-2</v>
      </c>
      <c r="AK31" s="130">
        <f t="shared" si="37"/>
        <v>7.7519224806201548E-2</v>
      </c>
      <c r="AL31" s="3"/>
      <c r="AM31" s="100">
        <f t="shared" si="28"/>
        <v>0.16964299999999999</v>
      </c>
      <c r="AN31" s="101">
        <f t="shared" si="38"/>
        <v>8.333299999999999E-2</v>
      </c>
      <c r="AO31" s="101">
        <f t="shared" si="39"/>
        <v>0</v>
      </c>
      <c r="AP31" s="102">
        <f t="shared" si="40"/>
        <v>0</v>
      </c>
      <c r="AQ31" s="129" t="s">
        <v>48</v>
      </c>
      <c r="AR31" s="102">
        <f t="shared" si="42"/>
        <v>5.882329411764705E-2</v>
      </c>
      <c r="AS31" s="102">
        <f t="shared" si="29"/>
        <v>0.16964299999999999</v>
      </c>
      <c r="AT31" s="44">
        <f>AS31</f>
        <v>0.16964299999999999</v>
      </c>
      <c r="AU31" s="3"/>
    </row>
    <row r="32" spans="1:47">
      <c r="A32" s="3"/>
      <c r="B32" s="12"/>
      <c r="C32" s="11" t="s">
        <v>49</v>
      </c>
      <c r="D32" s="33">
        <v>123</v>
      </c>
      <c r="E32" s="43">
        <v>12</v>
      </c>
      <c r="F32" s="26">
        <v>2</v>
      </c>
      <c r="G32" s="27" t="s">
        <v>48</v>
      </c>
      <c r="H32" s="27" t="s">
        <v>48</v>
      </c>
      <c r="I32" s="25">
        <f t="shared" si="30"/>
        <v>137</v>
      </c>
      <c r="J32" s="25">
        <f t="shared" si="31"/>
        <v>14</v>
      </c>
      <c r="K32" s="44">
        <f t="shared" si="32"/>
        <v>0.10218978102189781</v>
      </c>
      <c r="L32" s="14"/>
      <c r="M32" s="10">
        <v>3.21</v>
      </c>
      <c r="N32" s="9">
        <v>3.83</v>
      </c>
      <c r="O32" s="9">
        <v>4</v>
      </c>
      <c r="P32" s="9" t="s">
        <v>48</v>
      </c>
      <c r="Q32" s="9" t="s">
        <v>48</v>
      </c>
      <c r="R32" s="9">
        <f t="shared" si="33"/>
        <v>3.8542857142857145</v>
      </c>
      <c r="S32" s="8">
        <f t="shared" si="25"/>
        <v>3.21</v>
      </c>
      <c r="T32" s="3"/>
      <c r="U32" s="141">
        <v>4.8780000000000004E-2</v>
      </c>
      <c r="V32" s="102">
        <v>0</v>
      </c>
      <c r="W32" s="102">
        <v>0</v>
      </c>
      <c r="X32" s="102" t="s">
        <v>48</v>
      </c>
      <c r="Y32" s="102" t="s">
        <v>48</v>
      </c>
      <c r="Z32" s="102">
        <f t="shared" si="34"/>
        <v>0</v>
      </c>
      <c r="AA32" s="102">
        <f t="shared" si="26"/>
        <v>4.8780000000000004E-2</v>
      </c>
      <c r="AB32" s="44">
        <f t="shared" si="35"/>
        <v>4.3795182481751828E-2</v>
      </c>
      <c r="AC32" s="3"/>
      <c r="AD32" s="128">
        <v>6.5041000000000002E-2</v>
      </c>
      <c r="AE32" s="129">
        <v>0</v>
      </c>
      <c r="AF32" s="129">
        <v>0</v>
      </c>
      <c r="AG32" s="129" t="s">
        <v>48</v>
      </c>
      <c r="AH32" s="129" t="s">
        <v>48</v>
      </c>
      <c r="AI32" s="129">
        <f t="shared" si="36"/>
        <v>0</v>
      </c>
      <c r="AJ32" s="129">
        <f t="shared" si="27"/>
        <v>6.5041000000000002E-2</v>
      </c>
      <c r="AK32" s="130">
        <f t="shared" si="37"/>
        <v>5.8394474452554745E-2</v>
      </c>
      <c r="AL32" s="3"/>
      <c r="AM32" s="100">
        <f t="shared" si="28"/>
        <v>0.11382100000000001</v>
      </c>
      <c r="AN32" s="101">
        <f t="shared" si="38"/>
        <v>0</v>
      </c>
      <c r="AO32" s="101">
        <f t="shared" si="39"/>
        <v>0</v>
      </c>
      <c r="AP32" s="129" t="s">
        <v>48</v>
      </c>
      <c r="AQ32" s="129" t="s">
        <v>48</v>
      </c>
      <c r="AR32" s="102">
        <f t="shared" si="42"/>
        <v>0</v>
      </c>
      <c r="AS32" s="102">
        <f t="shared" si="29"/>
        <v>0.11382100000000001</v>
      </c>
      <c r="AT32" s="44">
        <f>AS32</f>
        <v>0.11382100000000001</v>
      </c>
      <c r="AU32" s="3"/>
    </row>
    <row r="33" spans="1:47">
      <c r="A33" s="3"/>
      <c r="B33" s="12"/>
      <c r="C33" s="11" t="s">
        <v>49</v>
      </c>
      <c r="D33" s="33">
        <v>83</v>
      </c>
      <c r="E33" s="43">
        <v>10</v>
      </c>
      <c r="F33" s="26">
        <v>22</v>
      </c>
      <c r="G33" s="26">
        <v>10</v>
      </c>
      <c r="H33" s="26">
        <v>14</v>
      </c>
      <c r="I33" s="25">
        <f t="shared" si="30"/>
        <v>139</v>
      </c>
      <c r="J33" s="25">
        <f t="shared" si="31"/>
        <v>56</v>
      </c>
      <c r="K33" s="44">
        <f t="shared" si="32"/>
        <v>0.40287769784172661</v>
      </c>
      <c r="L33" s="14"/>
      <c r="M33" s="10">
        <v>2.1800000000000002</v>
      </c>
      <c r="N33" s="9">
        <v>3.1</v>
      </c>
      <c r="O33" s="9">
        <v>3.14</v>
      </c>
      <c r="P33" s="9">
        <v>3.4</v>
      </c>
      <c r="Q33" s="9">
        <v>3.43</v>
      </c>
      <c r="R33" s="9">
        <f t="shared" si="33"/>
        <v>3.2517857142857141</v>
      </c>
      <c r="S33" s="8">
        <f t="shared" si="25"/>
        <v>2.1800000000000002</v>
      </c>
      <c r="T33" s="3"/>
      <c r="U33" s="141">
        <v>0.18071999999999999</v>
      </c>
      <c r="V33" s="102">
        <v>0.1</v>
      </c>
      <c r="W33" s="102">
        <v>9.090899999999999E-2</v>
      </c>
      <c r="X33" s="102">
        <v>0.1</v>
      </c>
      <c r="Y33" s="102">
        <v>0</v>
      </c>
      <c r="Z33" s="102">
        <f t="shared" si="34"/>
        <v>7.1428535714285715E-2</v>
      </c>
      <c r="AA33" s="102">
        <f t="shared" si="26"/>
        <v>0.18071999999999999</v>
      </c>
      <c r="AB33" s="44">
        <f t="shared" si="35"/>
        <v>0.13668890647482015</v>
      </c>
      <c r="AC33" s="3"/>
      <c r="AD33" s="128">
        <v>0.14458000000000001</v>
      </c>
      <c r="AE33" s="129">
        <v>0</v>
      </c>
      <c r="AF33" s="129">
        <v>0</v>
      </c>
      <c r="AG33" s="129">
        <v>0</v>
      </c>
      <c r="AH33" s="129">
        <v>0</v>
      </c>
      <c r="AI33" s="129">
        <f t="shared" si="36"/>
        <v>0</v>
      </c>
      <c r="AJ33" s="129">
        <f t="shared" si="27"/>
        <v>0.14458000000000001</v>
      </c>
      <c r="AK33" s="130">
        <f t="shared" si="37"/>
        <v>8.6331942446043183E-2</v>
      </c>
      <c r="AL33" s="3"/>
      <c r="AM33" s="100">
        <f t="shared" si="28"/>
        <v>0.32530000000000003</v>
      </c>
      <c r="AN33" s="101">
        <f t="shared" si="38"/>
        <v>0.1</v>
      </c>
      <c r="AO33" s="101">
        <f t="shared" si="39"/>
        <v>9.090899999999999E-2</v>
      </c>
      <c r="AP33" s="101">
        <f t="shared" si="40"/>
        <v>0.1</v>
      </c>
      <c r="AQ33" s="102">
        <f t="shared" si="41"/>
        <v>0</v>
      </c>
      <c r="AR33" s="102">
        <f t="shared" si="42"/>
        <v>7.1428535714285715E-2</v>
      </c>
      <c r="AS33" s="102">
        <f t="shared" si="29"/>
        <v>0.32530000000000003</v>
      </c>
      <c r="AT33" s="44">
        <f t="shared" si="43"/>
        <v>0.22302084892086335</v>
      </c>
      <c r="AU33" s="3"/>
    </row>
    <row r="34" spans="1:47" ht="15.95" thickBot="1">
      <c r="A34" s="3"/>
      <c r="B34" s="12"/>
      <c r="C34" s="11" t="s">
        <v>49</v>
      </c>
      <c r="D34" s="46">
        <v>133</v>
      </c>
      <c r="E34" s="47">
        <v>5</v>
      </c>
      <c r="F34" s="48">
        <v>3</v>
      </c>
      <c r="G34" s="27" t="s">
        <v>48</v>
      </c>
      <c r="H34" s="27" t="s">
        <v>48</v>
      </c>
      <c r="I34" s="49">
        <f t="shared" si="30"/>
        <v>141</v>
      </c>
      <c r="J34" s="49">
        <f t="shared" si="31"/>
        <v>8</v>
      </c>
      <c r="K34" s="50">
        <f t="shared" si="32"/>
        <v>5.6737588652482268E-2</v>
      </c>
      <c r="L34" s="14"/>
      <c r="M34" s="10">
        <v>2.94</v>
      </c>
      <c r="N34" s="9">
        <v>3.2</v>
      </c>
      <c r="O34" s="9">
        <v>4</v>
      </c>
      <c r="P34" s="9" t="s">
        <v>48</v>
      </c>
      <c r="Q34" s="9" t="s">
        <v>48</v>
      </c>
      <c r="R34" s="9">
        <f t="shared" si="33"/>
        <v>3.5</v>
      </c>
      <c r="S34" s="8">
        <f t="shared" si="25"/>
        <v>2.94</v>
      </c>
      <c r="T34" s="3"/>
      <c r="U34" s="141">
        <v>8.2707000000000003E-2</v>
      </c>
      <c r="V34" s="101">
        <v>0</v>
      </c>
      <c r="W34" s="101">
        <v>0</v>
      </c>
      <c r="X34" s="101" t="s">
        <v>48</v>
      </c>
      <c r="Y34" s="101" t="s">
        <v>48</v>
      </c>
      <c r="Z34" s="101">
        <f t="shared" si="34"/>
        <v>0</v>
      </c>
      <c r="AA34" s="101">
        <f t="shared" si="26"/>
        <v>8.2707000000000003E-2</v>
      </c>
      <c r="AB34" s="50">
        <f t="shared" si="35"/>
        <v>7.801440425531915E-2</v>
      </c>
      <c r="AC34" s="3"/>
      <c r="AD34" s="128">
        <v>7.5187999999999991E-2</v>
      </c>
      <c r="AE34" s="129">
        <v>0</v>
      </c>
      <c r="AF34" s="129">
        <v>0</v>
      </c>
      <c r="AG34" s="129" t="s">
        <v>48</v>
      </c>
      <c r="AH34" s="129" t="s">
        <v>48</v>
      </c>
      <c r="AI34" s="129">
        <f t="shared" si="36"/>
        <v>0</v>
      </c>
      <c r="AJ34" s="129">
        <f t="shared" si="27"/>
        <v>7.5187999999999991E-2</v>
      </c>
      <c r="AK34" s="130">
        <f t="shared" si="37"/>
        <v>7.0922014184397156E-2</v>
      </c>
      <c r="AL34" s="3"/>
      <c r="AM34" s="100">
        <f t="shared" si="28"/>
        <v>0.15789500000000001</v>
      </c>
      <c r="AN34" s="101">
        <f t="shared" si="38"/>
        <v>0</v>
      </c>
      <c r="AO34" s="101">
        <f t="shared" si="39"/>
        <v>0</v>
      </c>
      <c r="AP34" s="129" t="s">
        <v>48</v>
      </c>
      <c r="AQ34" s="129" t="s">
        <v>48</v>
      </c>
      <c r="AR34" s="101">
        <f t="shared" si="42"/>
        <v>0</v>
      </c>
      <c r="AS34" s="101">
        <f t="shared" si="29"/>
        <v>0.15789500000000001</v>
      </c>
      <c r="AT34" s="50">
        <f t="shared" si="43"/>
        <v>0.14893641843971631</v>
      </c>
      <c r="AU34" s="3"/>
    </row>
    <row r="35" spans="1:47" ht="15.95" thickBot="1">
      <c r="A35" s="3"/>
      <c r="B35" s="255" t="s">
        <v>49</v>
      </c>
      <c r="C35" s="256"/>
      <c r="D35" s="45">
        <f>SUM(D28:D34)</f>
        <v>883</v>
      </c>
      <c r="E35" s="7">
        <f t="shared" ref="E35:J35" si="44">SUM(E28:E34)</f>
        <v>46</v>
      </c>
      <c r="F35" s="7">
        <f t="shared" si="44"/>
        <v>36</v>
      </c>
      <c r="G35" s="7">
        <f t="shared" si="44"/>
        <v>14</v>
      </c>
      <c r="H35" s="7">
        <f t="shared" si="44"/>
        <v>17</v>
      </c>
      <c r="I35" s="7">
        <f t="shared" si="44"/>
        <v>996</v>
      </c>
      <c r="J35" s="7">
        <f t="shared" si="44"/>
        <v>113</v>
      </c>
      <c r="K35" s="6">
        <f>AVERAGE(K28:K34)</f>
        <v>0.1122708150800333</v>
      </c>
      <c r="L35" s="14"/>
      <c r="M35" s="40">
        <f t="shared" ref="M35:S35" si="45">AVERAGE(M28:M34)</f>
        <v>2.9114285714285719</v>
      </c>
      <c r="N35" s="41">
        <f t="shared" si="45"/>
        <v>3.2840000000000003</v>
      </c>
      <c r="O35" s="41">
        <f t="shared" si="45"/>
        <v>3.6280000000000001</v>
      </c>
      <c r="P35" s="41">
        <f t="shared" si="45"/>
        <v>3.1333333333333333</v>
      </c>
      <c r="Q35" s="41">
        <f t="shared" si="45"/>
        <v>3.7149999999999999</v>
      </c>
      <c r="R35" s="41">
        <f t="shared" si="45"/>
        <v>3.4609332399626518</v>
      </c>
      <c r="S35" s="42">
        <f t="shared" si="45"/>
        <v>2.9114285714285719</v>
      </c>
      <c r="T35" s="3"/>
      <c r="U35" s="97">
        <f t="shared" ref="U35" si="46">AVERAGE(U28:U34)</f>
        <v>9.2317999999999997E-2</v>
      </c>
      <c r="V35" s="98">
        <f t="shared" ref="V35" si="47">AVERAGE(V28:V34)</f>
        <v>0.02</v>
      </c>
      <c r="W35" s="98">
        <f t="shared" ref="W35" si="48">AVERAGE(W28:W34)</f>
        <v>5.8181799999999992E-2</v>
      </c>
      <c r="X35" s="98">
        <f t="shared" ref="X35" si="49">AVERAGE(X28:X34)</f>
        <v>3.3333333333333333E-2</v>
      </c>
      <c r="Y35" s="98">
        <f t="shared" ref="Y35" si="50">AVERAGE(Y28:Y34)</f>
        <v>0</v>
      </c>
      <c r="Z35" s="98">
        <f t="shared" ref="Z35" si="51">AVERAGE(Z28:Z34)</f>
        <v>2.5396818253968258E-2</v>
      </c>
      <c r="AA35" s="98">
        <f t="shared" ref="AA35" si="52">AVERAGE(AA28:AA34)</f>
        <v>9.2317999999999997E-2</v>
      </c>
      <c r="AB35" s="99">
        <f t="shared" ref="AB35" si="53">AVERAGE(AB28:AB34)</f>
        <v>8.257951693639505E-2</v>
      </c>
      <c r="AC35" s="3"/>
      <c r="AD35" s="97">
        <f t="shared" ref="AD35" si="54">AVERAGE(AD28:AD34)</f>
        <v>7.3329000000000005E-2</v>
      </c>
      <c r="AE35" s="98">
        <f t="shared" ref="AE35" si="55">AVERAGE(AE28:AE34)</f>
        <v>4.5238599999999997E-2</v>
      </c>
      <c r="AF35" s="98">
        <f t="shared" ref="AF35" si="56">AVERAGE(AF28:AF34)</f>
        <v>0</v>
      </c>
      <c r="AG35" s="98">
        <f t="shared" ref="AG35" si="57">AVERAGE(AG28:AG34)</f>
        <v>0</v>
      </c>
      <c r="AH35" s="98">
        <f t="shared" ref="AH35" si="58">AVERAGE(AH28:AH34)</f>
        <v>0</v>
      </c>
      <c r="AI35" s="98">
        <f t="shared" ref="AI35" si="59">AVERAGE(AI28:AI34)</f>
        <v>2.2875992156862743E-2</v>
      </c>
      <c r="AJ35" s="98">
        <f t="shared" ref="AJ35" si="60">AVERAGE(AJ28:AJ34)</f>
        <v>7.3329000000000005E-2</v>
      </c>
      <c r="AK35" s="99">
        <f t="shared" ref="AK35" si="61">AVERAGE(AK28:AK34)</f>
        <v>6.3329131061094029E-2</v>
      </c>
      <c r="AL35" s="3"/>
      <c r="AM35" s="97">
        <f t="shared" ref="AM35" si="62">AVERAGE(AM28:AM34)</f>
        <v>0.16564700000000002</v>
      </c>
      <c r="AN35" s="98">
        <f t="shared" ref="AN35" si="63">AVERAGE(AN28:AN34)</f>
        <v>6.5238599999999994E-2</v>
      </c>
      <c r="AO35" s="98">
        <f t="shared" ref="AO35" si="64">AVERAGE(AO28:AO34)</f>
        <v>5.8181799999999992E-2</v>
      </c>
      <c r="AP35" s="98">
        <f t="shared" ref="AP35" si="65">AVERAGE(AP28:AP34)</f>
        <v>3.3333333333333333E-2</v>
      </c>
      <c r="AQ35" s="98">
        <f t="shared" ref="AQ35" si="66">AVERAGE(AQ28:AQ34)</f>
        <v>0</v>
      </c>
      <c r="AR35" s="98">
        <f t="shared" ref="AR35" si="67">AVERAGE(AR28:AR34)</f>
        <v>4.8272810410831E-2</v>
      </c>
      <c r="AS35" s="98">
        <f t="shared" ref="AS35" si="68">AVERAGE(AS28:AS34)</f>
        <v>0.16564700000000002</v>
      </c>
      <c r="AT35" s="99">
        <f t="shared" ref="AT35" si="69">AVERAGE(AT28:AT34)</f>
        <v>0.14965657519070552</v>
      </c>
      <c r="AU35" s="3"/>
    </row>
    <row r="36" spans="1:47" ht="15.95" thickBot="1">
      <c r="A36" s="3"/>
      <c r="B36" s="12"/>
      <c r="C36" s="11" t="s">
        <v>50</v>
      </c>
      <c r="D36" s="46">
        <v>82</v>
      </c>
      <c r="E36" s="47">
        <v>15</v>
      </c>
      <c r="F36" s="48">
        <v>15</v>
      </c>
      <c r="G36" s="48">
        <v>3</v>
      </c>
      <c r="H36" s="48">
        <v>2</v>
      </c>
      <c r="I36" s="49">
        <f t="shared" ref="I36" si="70">SUM(D36:H36)</f>
        <v>117</v>
      </c>
      <c r="J36" s="49">
        <f>SUM(E36:H36)</f>
        <v>35</v>
      </c>
      <c r="K36" s="50">
        <f>J36/I36</f>
        <v>0.29914529914529914</v>
      </c>
      <c r="L36" s="14"/>
      <c r="M36" s="10">
        <v>2.0499999999999998</v>
      </c>
      <c r="N36" s="9">
        <v>2.6</v>
      </c>
      <c r="O36" s="9">
        <v>2.8</v>
      </c>
      <c r="P36" s="9">
        <v>3.67</v>
      </c>
      <c r="Q36" s="9">
        <v>4</v>
      </c>
      <c r="R36" s="9">
        <f>SUMPRODUCT(E36:H36,N36:Q36)/SUM(E36:H36)</f>
        <v>2.8574285714285717</v>
      </c>
      <c r="S36" s="8">
        <f>M36</f>
        <v>2.0499999999999998</v>
      </c>
      <c r="T36" s="3"/>
      <c r="U36" s="141">
        <v>0.10976000000000001</v>
      </c>
      <c r="V36" s="101">
        <v>0</v>
      </c>
      <c r="W36" s="101">
        <v>0</v>
      </c>
      <c r="X36" s="101">
        <v>0</v>
      </c>
      <c r="Y36" s="101">
        <v>0</v>
      </c>
      <c r="Z36" s="101">
        <f t="shared" ref="Z36" si="71">SUMPRODUCT(E36:H36,V36:Y36)/SUM(E36:H36)</f>
        <v>0</v>
      </c>
      <c r="AA36" s="101">
        <f t="shared" ref="AA36" si="72">U36</f>
        <v>0.10976000000000001</v>
      </c>
      <c r="AB36" s="50">
        <f t="shared" ref="AB36" si="73">((Z36*J36)+(AA36*D36))/I36</f>
        <v>7.6925811965811969E-2</v>
      </c>
      <c r="AC36" s="3"/>
      <c r="AD36" s="128">
        <v>0.19512000000000002</v>
      </c>
      <c r="AE36" s="129">
        <v>0.13333</v>
      </c>
      <c r="AF36" s="129">
        <v>0</v>
      </c>
      <c r="AG36" s="129">
        <v>0</v>
      </c>
      <c r="AH36" s="129">
        <v>0</v>
      </c>
      <c r="AI36" s="129">
        <f t="shared" ref="AI36" si="74">SUMPRODUCT(E36:H36,AE36:AH36)/SUM(E36:H36)</f>
        <v>5.7141428571428572E-2</v>
      </c>
      <c r="AJ36" s="129">
        <f t="shared" ref="AJ36" si="75">AD36</f>
        <v>0.19512000000000002</v>
      </c>
      <c r="AK36" s="130">
        <f t="shared" ref="AK36" si="76">((AI36*J36)+(AJ36*D36))/I36</f>
        <v>0.15384435897435897</v>
      </c>
      <c r="AL36" s="3"/>
      <c r="AM36" s="100">
        <f t="shared" ref="AM36" si="77">U36+AD36</f>
        <v>0.30488000000000004</v>
      </c>
      <c r="AN36" s="101">
        <f t="shared" ref="AN36" si="78">V36+AE36</f>
        <v>0.13333</v>
      </c>
      <c r="AO36" s="101">
        <f t="shared" ref="AO36" si="79">W36+AF36</f>
        <v>0</v>
      </c>
      <c r="AP36" s="101">
        <f t="shared" ref="AP36" si="80">X36+AG36</f>
        <v>0</v>
      </c>
      <c r="AQ36" s="102">
        <f t="shared" ref="AQ36" si="81">Y36+AH36</f>
        <v>0</v>
      </c>
      <c r="AR36" s="101">
        <f t="shared" ref="AR36" si="82">SUMPRODUCT(E36:H36,AN36:AQ36)/SUM(E36:H36)</f>
        <v>5.7141428571428572E-2</v>
      </c>
      <c r="AS36" s="101">
        <f t="shared" ref="AS36" si="83">AM36</f>
        <v>0.30488000000000004</v>
      </c>
      <c r="AT36" s="50">
        <f t="shared" ref="AT36" si="84">((AR36*J36)+(AS36*D36))/I36</f>
        <v>0.23077017094017099</v>
      </c>
      <c r="AU36" s="3"/>
    </row>
    <row r="37" spans="1:47" ht="15.95" thickBot="1">
      <c r="A37" s="3"/>
      <c r="B37" s="255" t="s">
        <v>50</v>
      </c>
      <c r="C37" s="256"/>
      <c r="D37" s="45">
        <f>SUM(D36)</f>
        <v>82</v>
      </c>
      <c r="E37" s="7">
        <f t="shared" ref="E37:J37" si="85">SUM(E36)</f>
        <v>15</v>
      </c>
      <c r="F37" s="7">
        <f t="shared" si="85"/>
        <v>15</v>
      </c>
      <c r="G37" s="7">
        <f t="shared" si="85"/>
        <v>3</v>
      </c>
      <c r="H37" s="7">
        <f t="shared" si="85"/>
        <v>2</v>
      </c>
      <c r="I37" s="7">
        <f t="shared" si="85"/>
        <v>117</v>
      </c>
      <c r="J37" s="7">
        <f t="shared" si="85"/>
        <v>35</v>
      </c>
      <c r="K37" s="6">
        <f>AVERAGE(K36)</f>
        <v>0.29914529914529914</v>
      </c>
      <c r="L37" s="14"/>
      <c r="M37" s="40">
        <f t="shared" ref="M37:S37" si="86">AVERAGE(M36)</f>
        <v>2.0499999999999998</v>
      </c>
      <c r="N37" s="41">
        <f t="shared" si="86"/>
        <v>2.6</v>
      </c>
      <c r="O37" s="41">
        <f t="shared" si="86"/>
        <v>2.8</v>
      </c>
      <c r="P37" s="41">
        <f t="shared" si="86"/>
        <v>3.67</v>
      </c>
      <c r="Q37" s="41">
        <f t="shared" si="86"/>
        <v>4</v>
      </c>
      <c r="R37" s="41">
        <f t="shared" si="86"/>
        <v>2.8574285714285717</v>
      </c>
      <c r="S37" s="42">
        <f t="shared" si="86"/>
        <v>2.0499999999999998</v>
      </c>
      <c r="T37" s="3"/>
      <c r="U37" s="97">
        <f t="shared" ref="U37" si="87">AVERAGE(U36)</f>
        <v>0.10976000000000001</v>
      </c>
      <c r="V37" s="98">
        <f t="shared" ref="V37" si="88">AVERAGE(V36)</f>
        <v>0</v>
      </c>
      <c r="W37" s="98">
        <f t="shared" ref="W37" si="89">AVERAGE(W36)</f>
        <v>0</v>
      </c>
      <c r="X37" s="98">
        <f t="shared" ref="X37" si="90">AVERAGE(X36)</f>
        <v>0</v>
      </c>
      <c r="Y37" s="98">
        <f t="shared" ref="Y37" si="91">AVERAGE(Y36)</f>
        <v>0</v>
      </c>
      <c r="Z37" s="98">
        <f t="shared" ref="Z37" si="92">AVERAGE(Z36)</f>
        <v>0</v>
      </c>
      <c r="AA37" s="98">
        <f t="shared" ref="AA37" si="93">AVERAGE(AA36)</f>
        <v>0.10976000000000001</v>
      </c>
      <c r="AB37" s="99">
        <f t="shared" ref="AB37" si="94">AVERAGE(AB36)</f>
        <v>7.6925811965811969E-2</v>
      </c>
      <c r="AC37" s="3"/>
      <c r="AD37" s="97">
        <f t="shared" ref="AD37" si="95">AVERAGE(AD36)</f>
        <v>0.19512000000000002</v>
      </c>
      <c r="AE37" s="98">
        <f t="shared" ref="AE37" si="96">AVERAGE(AE36)</f>
        <v>0.13333</v>
      </c>
      <c r="AF37" s="98">
        <f t="shared" ref="AF37" si="97">AVERAGE(AF36)</f>
        <v>0</v>
      </c>
      <c r="AG37" s="98">
        <f t="shared" ref="AG37" si="98">AVERAGE(AG36)</f>
        <v>0</v>
      </c>
      <c r="AH37" s="98">
        <f t="shared" ref="AH37" si="99">AVERAGE(AH36)</f>
        <v>0</v>
      </c>
      <c r="AI37" s="98">
        <f t="shared" ref="AI37" si="100">AVERAGE(AI36)</f>
        <v>5.7141428571428572E-2</v>
      </c>
      <c r="AJ37" s="98">
        <f t="shared" ref="AJ37" si="101">AVERAGE(AJ36)</f>
        <v>0.19512000000000002</v>
      </c>
      <c r="AK37" s="99">
        <f t="shared" ref="AK37" si="102">AVERAGE(AK36)</f>
        <v>0.15384435897435897</v>
      </c>
      <c r="AL37" s="3"/>
      <c r="AM37" s="97">
        <f t="shared" ref="AM37" si="103">AVERAGE(AM36)</f>
        <v>0.30488000000000004</v>
      </c>
      <c r="AN37" s="98">
        <f t="shared" ref="AN37" si="104">AVERAGE(AN36)</f>
        <v>0.13333</v>
      </c>
      <c r="AO37" s="98">
        <f t="shared" ref="AO37" si="105">AVERAGE(AO36)</f>
        <v>0</v>
      </c>
      <c r="AP37" s="98">
        <f t="shared" ref="AP37" si="106">AVERAGE(AP36)</f>
        <v>0</v>
      </c>
      <c r="AQ37" s="98">
        <f t="shared" ref="AQ37" si="107">AVERAGE(AQ36)</f>
        <v>0</v>
      </c>
      <c r="AR37" s="98">
        <f t="shared" ref="AR37" si="108">AVERAGE(AR36)</f>
        <v>5.7141428571428572E-2</v>
      </c>
      <c r="AS37" s="98">
        <f t="shared" ref="AS37" si="109">AVERAGE(AS36)</f>
        <v>0.30488000000000004</v>
      </c>
      <c r="AT37" s="99">
        <f t="shared" ref="AT37" si="110">AVERAGE(AT36)</f>
        <v>0.23077017094017099</v>
      </c>
      <c r="AU37" s="3"/>
    </row>
    <row r="38" spans="1:47">
      <c r="A38" s="3"/>
      <c r="B38" s="12"/>
      <c r="C38" s="11" t="s">
        <v>51</v>
      </c>
      <c r="D38" s="33">
        <v>91</v>
      </c>
      <c r="E38" s="43">
        <v>14</v>
      </c>
      <c r="F38" s="26">
        <v>22</v>
      </c>
      <c r="G38" s="26">
        <v>5</v>
      </c>
      <c r="H38" s="26">
        <v>2</v>
      </c>
      <c r="I38" s="25">
        <f t="shared" ref="I38:I42" si="111">SUM(D38:H38)</f>
        <v>134</v>
      </c>
      <c r="J38" s="25">
        <f t="shared" ref="J38:J42" si="112">SUM(E38:H38)</f>
        <v>43</v>
      </c>
      <c r="K38" s="44">
        <f t="shared" ref="K38:K42" si="113">J38/I38</f>
        <v>0.32089552238805968</v>
      </c>
      <c r="L38" s="14"/>
      <c r="M38" s="10">
        <v>1.82</v>
      </c>
      <c r="N38" s="9">
        <v>1.79</v>
      </c>
      <c r="O38" s="9">
        <v>2.59</v>
      </c>
      <c r="P38" s="9">
        <v>3</v>
      </c>
      <c r="Q38" s="9">
        <v>4</v>
      </c>
      <c r="R38" s="9">
        <f t="shared" ref="R38:R42" si="114">SUMPRODUCT(E38:H38,N38:Q38)/SUM(E38:H38)</f>
        <v>2.4427906976744183</v>
      </c>
      <c r="S38" s="8">
        <f t="shared" ref="S38:S42" si="115">M38</f>
        <v>1.82</v>
      </c>
      <c r="T38" s="3"/>
      <c r="U38" s="141">
        <v>0.20879</v>
      </c>
      <c r="V38" s="102">
        <v>0.21428999999999998</v>
      </c>
      <c r="W38" s="102">
        <v>0.18181999999999998</v>
      </c>
      <c r="X38" s="102">
        <v>0</v>
      </c>
      <c r="Y38" s="102">
        <v>0</v>
      </c>
      <c r="Z38" s="102">
        <f t="shared" ref="Z38:Z42" si="116">SUMPRODUCT(E38:H38,V38:Y38)/SUM(E38:H38)</f>
        <v>0.16279302325581393</v>
      </c>
      <c r="AA38" s="102">
        <f t="shared" ref="AA38:AA42" si="117">U38</f>
        <v>0.20879</v>
      </c>
      <c r="AB38" s="44">
        <f t="shared" ref="AB38:AB42" si="118">((Z38*J38)+(AA38*D38))/I38</f>
        <v>0.19402977611940297</v>
      </c>
      <c r="AC38" s="3"/>
      <c r="AD38" s="128">
        <v>0.18681</v>
      </c>
      <c r="AE38" s="129">
        <v>0.21428999999999998</v>
      </c>
      <c r="AF38" s="129">
        <v>0</v>
      </c>
      <c r="AG38" s="129">
        <v>0.2</v>
      </c>
      <c r="AH38" s="129">
        <v>0</v>
      </c>
      <c r="AI38" s="129">
        <f t="shared" ref="AI38:AI42" si="119">SUMPRODUCT(E38:H38,AE38:AH38)/SUM(E38:H38)</f>
        <v>9.3024651162790684E-2</v>
      </c>
      <c r="AJ38" s="129">
        <f t="shared" ref="AJ38:AJ42" si="120">AD38</f>
        <v>0.18681</v>
      </c>
      <c r="AK38" s="130">
        <f t="shared" ref="AK38:AK42" si="121">((AI38*J38)+(AJ38*D38))/I38</f>
        <v>0.1567147014925373</v>
      </c>
      <c r="AL38" s="3"/>
      <c r="AM38" s="100">
        <f t="shared" ref="AM38:AM42" si="122">U38+AD38</f>
        <v>0.39560000000000001</v>
      </c>
      <c r="AN38" s="101">
        <f t="shared" ref="AN38:AN42" si="123">V38+AE38</f>
        <v>0.42857999999999996</v>
      </c>
      <c r="AO38" s="101">
        <f t="shared" ref="AO38:AO42" si="124">W38+AF38</f>
        <v>0.18181999999999998</v>
      </c>
      <c r="AP38" s="101">
        <f t="shared" ref="AP38:AP42" si="125">X38+AG38</f>
        <v>0.2</v>
      </c>
      <c r="AQ38" s="101">
        <f t="shared" ref="AQ38:AQ42" si="126">Y38+AH38</f>
        <v>0</v>
      </c>
      <c r="AR38" s="102">
        <f t="shared" ref="AR38:AR42" si="127">SUMPRODUCT(E38:H38,AN38:AQ38)/SUM(E38:H38)</f>
        <v>0.25581767441860459</v>
      </c>
      <c r="AS38" s="102">
        <f t="shared" ref="AS38:AS42" si="128">AM38</f>
        <v>0.39560000000000001</v>
      </c>
      <c r="AT38" s="44">
        <f t="shared" ref="AT38:AT42" si="129">((AR38*J38)+(AS38*D38))/I38</f>
        <v>0.35074447761194028</v>
      </c>
      <c r="AU38" s="3"/>
    </row>
    <row r="39" spans="1:47">
      <c r="A39" s="3"/>
      <c r="B39" s="12"/>
      <c r="C39" s="11" t="s">
        <v>51</v>
      </c>
      <c r="D39" s="33">
        <v>134</v>
      </c>
      <c r="E39" s="43">
        <v>1</v>
      </c>
      <c r="F39" s="27" t="s">
        <v>48</v>
      </c>
      <c r="G39" s="27" t="s">
        <v>48</v>
      </c>
      <c r="H39" s="27" t="s">
        <v>48</v>
      </c>
      <c r="I39" s="25">
        <f t="shared" si="111"/>
        <v>135</v>
      </c>
      <c r="J39" s="25">
        <f t="shared" si="112"/>
        <v>1</v>
      </c>
      <c r="K39" s="44">
        <f t="shared" si="113"/>
        <v>7.4074074074074077E-3</v>
      </c>
      <c r="L39" s="14"/>
      <c r="M39" s="10">
        <v>2.37</v>
      </c>
      <c r="N39" s="9">
        <v>2</v>
      </c>
      <c r="O39" s="9" t="s">
        <v>48</v>
      </c>
      <c r="P39" s="9" t="s">
        <v>48</v>
      </c>
      <c r="Q39" s="9" t="s">
        <v>48</v>
      </c>
      <c r="R39" s="9">
        <f t="shared" si="114"/>
        <v>2</v>
      </c>
      <c r="S39" s="8">
        <f t="shared" si="115"/>
        <v>2.37</v>
      </c>
      <c r="T39" s="3"/>
      <c r="U39" s="141">
        <v>0.15672</v>
      </c>
      <c r="V39" s="102">
        <v>0</v>
      </c>
      <c r="W39" s="102" t="s">
        <v>48</v>
      </c>
      <c r="X39" s="102" t="s">
        <v>48</v>
      </c>
      <c r="Y39" s="102" t="s">
        <v>48</v>
      </c>
      <c r="Z39" s="102">
        <f t="shared" si="116"/>
        <v>0</v>
      </c>
      <c r="AA39" s="102">
        <f t="shared" si="117"/>
        <v>0.15672</v>
      </c>
      <c r="AB39" s="44">
        <f t="shared" si="118"/>
        <v>0.15555911111111112</v>
      </c>
      <c r="AC39" s="3"/>
      <c r="AD39" s="128">
        <v>6.7164000000000001E-2</v>
      </c>
      <c r="AE39" s="129">
        <v>0</v>
      </c>
      <c r="AF39" s="129" t="s">
        <v>48</v>
      </c>
      <c r="AG39" s="129" t="s">
        <v>48</v>
      </c>
      <c r="AH39" s="129" t="s">
        <v>48</v>
      </c>
      <c r="AI39" s="129">
        <f t="shared" si="119"/>
        <v>0</v>
      </c>
      <c r="AJ39" s="129">
        <f t="shared" si="120"/>
        <v>6.7164000000000001E-2</v>
      </c>
      <c r="AK39" s="130">
        <f t="shared" si="121"/>
        <v>6.6666488888888889E-2</v>
      </c>
      <c r="AL39" s="3"/>
      <c r="AM39" s="100">
        <f t="shared" si="122"/>
        <v>0.223884</v>
      </c>
      <c r="AN39" s="101">
        <f t="shared" si="123"/>
        <v>0</v>
      </c>
      <c r="AO39" s="129" t="s">
        <v>48</v>
      </c>
      <c r="AP39" s="129" t="s">
        <v>48</v>
      </c>
      <c r="AQ39" s="129" t="s">
        <v>48</v>
      </c>
      <c r="AR39" s="102">
        <f t="shared" si="127"/>
        <v>0</v>
      </c>
      <c r="AS39" s="102">
        <f t="shared" si="128"/>
        <v>0.223884</v>
      </c>
      <c r="AT39" s="44">
        <f t="shared" si="129"/>
        <v>0.2222256</v>
      </c>
      <c r="AU39" s="3"/>
    </row>
    <row r="40" spans="1:47">
      <c r="A40" s="3"/>
      <c r="B40" s="12"/>
      <c r="C40" s="11" t="s">
        <v>51</v>
      </c>
      <c r="D40" s="33">
        <v>132</v>
      </c>
      <c r="E40" s="43">
        <v>26</v>
      </c>
      <c r="F40" s="26">
        <v>24</v>
      </c>
      <c r="G40" s="26">
        <v>7</v>
      </c>
      <c r="H40" s="26">
        <v>7</v>
      </c>
      <c r="I40" s="25">
        <f t="shared" si="111"/>
        <v>196</v>
      </c>
      <c r="J40" s="25">
        <f t="shared" si="112"/>
        <v>64</v>
      </c>
      <c r="K40" s="44">
        <f t="shared" si="113"/>
        <v>0.32653061224489793</v>
      </c>
      <c r="L40" s="14"/>
      <c r="M40" s="10">
        <v>2.27</v>
      </c>
      <c r="N40" s="9">
        <v>2.69</v>
      </c>
      <c r="O40" s="9">
        <v>2.83</v>
      </c>
      <c r="P40" s="9">
        <v>3.14</v>
      </c>
      <c r="Q40" s="9">
        <v>3.43</v>
      </c>
      <c r="R40" s="9">
        <f t="shared" si="114"/>
        <v>2.8726562499999999</v>
      </c>
      <c r="S40" s="8">
        <f t="shared" si="115"/>
        <v>2.27</v>
      </c>
      <c r="T40" s="3"/>
      <c r="U40" s="141">
        <v>0.12121</v>
      </c>
      <c r="V40" s="102">
        <v>0.11538</v>
      </c>
      <c r="W40" s="102">
        <v>4.1666999999999996E-2</v>
      </c>
      <c r="X40" s="102">
        <v>0</v>
      </c>
      <c r="Y40" s="102">
        <v>0</v>
      </c>
      <c r="Z40" s="102">
        <f t="shared" si="116"/>
        <v>6.2498249999999998E-2</v>
      </c>
      <c r="AA40" s="102">
        <f t="shared" si="117"/>
        <v>0.12121</v>
      </c>
      <c r="AB40" s="44">
        <f t="shared" si="118"/>
        <v>0.1020388163265306</v>
      </c>
      <c r="AC40" s="3"/>
      <c r="AD40" s="128">
        <v>0.11364</v>
      </c>
      <c r="AE40" s="129">
        <v>7.6923000000000005E-2</v>
      </c>
      <c r="AF40" s="129">
        <v>0</v>
      </c>
      <c r="AG40" s="129">
        <v>0</v>
      </c>
      <c r="AH40" s="129">
        <v>0</v>
      </c>
      <c r="AI40" s="129">
        <f t="shared" si="119"/>
        <v>3.1249968750000003E-2</v>
      </c>
      <c r="AJ40" s="129">
        <f t="shared" si="120"/>
        <v>0.11364</v>
      </c>
      <c r="AK40" s="130">
        <f t="shared" si="121"/>
        <v>8.6737132653061225E-2</v>
      </c>
      <c r="AL40" s="3"/>
      <c r="AM40" s="100">
        <f t="shared" si="122"/>
        <v>0.23485</v>
      </c>
      <c r="AN40" s="101">
        <f t="shared" si="123"/>
        <v>0.192303</v>
      </c>
      <c r="AO40" s="101">
        <f t="shared" si="124"/>
        <v>4.1666999999999996E-2</v>
      </c>
      <c r="AP40" s="101">
        <f t="shared" si="125"/>
        <v>0</v>
      </c>
      <c r="AQ40" s="102">
        <f t="shared" si="126"/>
        <v>0</v>
      </c>
      <c r="AR40" s="102">
        <f t="shared" si="127"/>
        <v>9.3748218750000001E-2</v>
      </c>
      <c r="AS40" s="102">
        <f t="shared" si="128"/>
        <v>0.23485</v>
      </c>
      <c r="AT40" s="44">
        <f t="shared" si="129"/>
        <v>0.18877594897959182</v>
      </c>
      <c r="AU40" s="3"/>
    </row>
    <row r="41" spans="1:47">
      <c r="A41" s="3"/>
      <c r="B41" s="12"/>
      <c r="C41" s="11" t="s">
        <v>51</v>
      </c>
      <c r="D41" s="46">
        <v>57</v>
      </c>
      <c r="E41" s="47">
        <v>25</v>
      </c>
      <c r="F41" s="48">
        <v>32</v>
      </c>
      <c r="G41" s="48">
        <v>12</v>
      </c>
      <c r="H41" s="48">
        <v>7</v>
      </c>
      <c r="I41" s="49">
        <f t="shared" si="111"/>
        <v>133</v>
      </c>
      <c r="J41" s="49">
        <f t="shared" si="112"/>
        <v>76</v>
      </c>
      <c r="K41" s="50">
        <f t="shared" si="113"/>
        <v>0.5714285714285714</v>
      </c>
      <c r="L41" s="14"/>
      <c r="M41" s="10">
        <v>2.33</v>
      </c>
      <c r="N41" s="9">
        <v>2.2400000000000002</v>
      </c>
      <c r="O41" s="9">
        <v>2.78</v>
      </c>
      <c r="P41" s="9">
        <v>3.33</v>
      </c>
      <c r="Q41" s="9">
        <v>3.57</v>
      </c>
      <c r="R41" s="9">
        <f t="shared" si="114"/>
        <v>2.7619736842105267</v>
      </c>
      <c r="S41" s="8">
        <f t="shared" si="115"/>
        <v>2.33</v>
      </c>
      <c r="T41" s="3"/>
      <c r="U41" s="141">
        <v>0.12281</v>
      </c>
      <c r="V41" s="101">
        <v>0.08</v>
      </c>
      <c r="W41" s="101">
        <v>3.125E-2</v>
      </c>
      <c r="X41" s="101">
        <v>0</v>
      </c>
      <c r="Y41" s="101">
        <v>0</v>
      </c>
      <c r="Z41" s="101">
        <f t="shared" si="116"/>
        <v>3.9473684210526314E-2</v>
      </c>
      <c r="AA41" s="101">
        <f t="shared" si="117"/>
        <v>0.12281</v>
      </c>
      <c r="AB41" s="50">
        <f t="shared" si="118"/>
        <v>7.5189248120300756E-2</v>
      </c>
      <c r="AC41" s="3"/>
      <c r="AD41" s="128">
        <v>0.15789</v>
      </c>
      <c r="AE41" s="129">
        <v>0.04</v>
      </c>
      <c r="AF41" s="129">
        <v>6.25E-2</v>
      </c>
      <c r="AG41" s="129">
        <v>0</v>
      </c>
      <c r="AH41" s="129">
        <v>0</v>
      </c>
      <c r="AI41" s="129">
        <f t="shared" si="119"/>
        <v>3.9473684210526314E-2</v>
      </c>
      <c r="AJ41" s="129">
        <f t="shared" si="120"/>
        <v>0.15789</v>
      </c>
      <c r="AK41" s="130">
        <f t="shared" si="121"/>
        <v>9.0223533834586464E-2</v>
      </c>
      <c r="AL41" s="3"/>
      <c r="AM41" s="100">
        <f t="shared" si="122"/>
        <v>0.28070000000000001</v>
      </c>
      <c r="AN41" s="101">
        <f t="shared" si="123"/>
        <v>0.12</v>
      </c>
      <c r="AO41" s="101">
        <f t="shared" si="124"/>
        <v>9.375E-2</v>
      </c>
      <c r="AP41" s="101">
        <f t="shared" si="125"/>
        <v>0</v>
      </c>
      <c r="AQ41" s="102">
        <f t="shared" si="126"/>
        <v>0</v>
      </c>
      <c r="AR41" s="101">
        <f t="shared" si="127"/>
        <v>7.8947368421052627E-2</v>
      </c>
      <c r="AS41" s="101">
        <f t="shared" si="128"/>
        <v>0.28070000000000001</v>
      </c>
      <c r="AT41" s="50">
        <f t="shared" si="129"/>
        <v>0.16541278195488723</v>
      </c>
      <c r="AU41" s="3"/>
    </row>
    <row r="42" spans="1:47" ht="15.95" thickBot="1">
      <c r="A42" s="3"/>
      <c r="B42" s="12"/>
      <c r="C42" s="11" t="s">
        <v>51</v>
      </c>
      <c r="D42" s="46">
        <v>85</v>
      </c>
      <c r="E42" s="47">
        <v>10</v>
      </c>
      <c r="F42" s="48">
        <v>12</v>
      </c>
      <c r="G42" s="48">
        <v>2</v>
      </c>
      <c r="H42" s="48">
        <v>2</v>
      </c>
      <c r="I42" s="49">
        <f t="shared" si="111"/>
        <v>111</v>
      </c>
      <c r="J42" s="49">
        <f t="shared" si="112"/>
        <v>26</v>
      </c>
      <c r="K42" s="50">
        <f t="shared" si="113"/>
        <v>0.23423423423423423</v>
      </c>
      <c r="L42" s="14"/>
      <c r="M42" s="10">
        <v>2.52</v>
      </c>
      <c r="N42" s="9">
        <v>3</v>
      </c>
      <c r="O42" s="9">
        <v>3</v>
      </c>
      <c r="P42" s="9">
        <v>3.5</v>
      </c>
      <c r="Q42" s="9">
        <v>2.5</v>
      </c>
      <c r="R42" s="9">
        <f t="shared" si="114"/>
        <v>3</v>
      </c>
      <c r="S42" s="8">
        <f t="shared" si="115"/>
        <v>2.52</v>
      </c>
      <c r="T42" s="3"/>
      <c r="U42" s="141">
        <v>7.0587999999999998E-2</v>
      </c>
      <c r="V42" s="101">
        <v>0</v>
      </c>
      <c r="W42" s="101">
        <v>8.333299999999999E-2</v>
      </c>
      <c r="X42" s="101">
        <v>0</v>
      </c>
      <c r="Y42" s="101">
        <v>0.5</v>
      </c>
      <c r="Z42" s="101">
        <f t="shared" si="116"/>
        <v>7.6922923076923069E-2</v>
      </c>
      <c r="AA42" s="101">
        <f t="shared" si="117"/>
        <v>7.0587999999999998E-2</v>
      </c>
      <c r="AB42" s="50">
        <f t="shared" si="118"/>
        <v>7.2071855855855863E-2</v>
      </c>
      <c r="AC42" s="3"/>
      <c r="AD42" s="128">
        <v>0.12941</v>
      </c>
      <c r="AE42" s="129">
        <v>0</v>
      </c>
      <c r="AF42" s="129">
        <v>8.333299999999999E-2</v>
      </c>
      <c r="AG42" s="129">
        <v>0</v>
      </c>
      <c r="AH42" s="129">
        <v>0</v>
      </c>
      <c r="AI42" s="129">
        <f t="shared" si="119"/>
        <v>3.8461384615384613E-2</v>
      </c>
      <c r="AJ42" s="129">
        <f t="shared" si="120"/>
        <v>0.12941</v>
      </c>
      <c r="AK42" s="130">
        <f t="shared" si="121"/>
        <v>0.10810672072072072</v>
      </c>
      <c r="AL42" s="3"/>
      <c r="AM42" s="100">
        <f t="shared" si="122"/>
        <v>0.19999800000000001</v>
      </c>
      <c r="AN42" s="101">
        <f t="shared" si="123"/>
        <v>0</v>
      </c>
      <c r="AO42" s="101">
        <f t="shared" si="124"/>
        <v>0.16666599999999998</v>
      </c>
      <c r="AP42" s="101">
        <f t="shared" si="125"/>
        <v>0</v>
      </c>
      <c r="AQ42" s="102">
        <f t="shared" si="126"/>
        <v>0.5</v>
      </c>
      <c r="AR42" s="101">
        <f t="shared" si="127"/>
        <v>0.11538430769230769</v>
      </c>
      <c r="AS42" s="101">
        <f t="shared" si="128"/>
        <v>0.19999800000000001</v>
      </c>
      <c r="AT42" s="50">
        <f t="shared" si="129"/>
        <v>0.18017857657657657</v>
      </c>
      <c r="AU42" s="3"/>
    </row>
    <row r="43" spans="1:47" ht="15.95" thickBot="1">
      <c r="A43" s="3"/>
      <c r="B43" s="255" t="s">
        <v>51</v>
      </c>
      <c r="C43" s="256"/>
      <c r="D43" s="45">
        <f t="shared" ref="D43:J43" si="130">SUM(D38:D42)</f>
        <v>499</v>
      </c>
      <c r="E43" s="7">
        <f t="shared" si="130"/>
        <v>76</v>
      </c>
      <c r="F43" s="7">
        <f t="shared" si="130"/>
        <v>90</v>
      </c>
      <c r="G43" s="7">
        <f t="shared" si="130"/>
        <v>26</v>
      </c>
      <c r="H43" s="7">
        <f t="shared" si="130"/>
        <v>18</v>
      </c>
      <c r="I43" s="7">
        <f t="shared" si="130"/>
        <v>709</v>
      </c>
      <c r="J43" s="7">
        <f t="shared" si="130"/>
        <v>210</v>
      </c>
      <c r="K43" s="6">
        <f>AVERAGE(K38:K42)</f>
        <v>0.29209926954063414</v>
      </c>
      <c r="L43" s="14"/>
      <c r="M43" s="40">
        <f t="shared" ref="M43:S43" si="131">AVERAGE(M38:M42)</f>
        <v>2.262</v>
      </c>
      <c r="N43" s="41">
        <f t="shared" si="131"/>
        <v>2.3440000000000003</v>
      </c>
      <c r="O43" s="41">
        <f t="shared" si="131"/>
        <v>2.8</v>
      </c>
      <c r="P43" s="41">
        <f t="shared" si="131"/>
        <v>3.2425000000000002</v>
      </c>
      <c r="Q43" s="41">
        <f t="shared" si="131"/>
        <v>3.375</v>
      </c>
      <c r="R43" s="41">
        <f t="shared" si="131"/>
        <v>2.6154841263769888</v>
      </c>
      <c r="S43" s="42">
        <f t="shared" si="131"/>
        <v>2.262</v>
      </c>
      <c r="T43" s="3"/>
      <c r="U43" s="97">
        <f t="shared" ref="U43:AB43" si="132">AVERAGE(U38:U42)</f>
        <v>0.13602359999999999</v>
      </c>
      <c r="V43" s="98">
        <f t="shared" si="132"/>
        <v>8.1933999999999993E-2</v>
      </c>
      <c r="W43" s="98">
        <f t="shared" si="132"/>
        <v>8.4517499999999995E-2</v>
      </c>
      <c r="X43" s="98">
        <f t="shared" si="132"/>
        <v>0</v>
      </c>
      <c r="Y43" s="98">
        <f t="shared" si="132"/>
        <v>0.125</v>
      </c>
      <c r="Z43" s="98">
        <f t="shared" si="132"/>
        <v>6.8337576108652667E-2</v>
      </c>
      <c r="AA43" s="98">
        <f t="shared" si="132"/>
        <v>0.13602359999999999</v>
      </c>
      <c r="AB43" s="99">
        <f t="shared" si="132"/>
        <v>0.11977776150664025</v>
      </c>
      <c r="AC43" s="3"/>
      <c r="AD43" s="97">
        <f t="shared" ref="AD43:AK43" si="133">AVERAGE(AD38:AD42)</f>
        <v>0.13098280000000001</v>
      </c>
      <c r="AE43" s="98">
        <f t="shared" si="133"/>
        <v>6.6242599999999999E-2</v>
      </c>
      <c r="AF43" s="98">
        <f t="shared" si="133"/>
        <v>3.6458249999999998E-2</v>
      </c>
      <c r="AG43" s="98">
        <f t="shared" si="133"/>
        <v>0.05</v>
      </c>
      <c r="AH43" s="98">
        <f t="shared" si="133"/>
        <v>0</v>
      </c>
      <c r="AI43" s="98">
        <f t="shared" si="133"/>
        <v>4.0441937747740318E-2</v>
      </c>
      <c r="AJ43" s="98">
        <f t="shared" si="133"/>
        <v>0.13098280000000001</v>
      </c>
      <c r="AK43" s="99">
        <f t="shared" si="133"/>
        <v>0.10168971551795891</v>
      </c>
      <c r="AL43" s="3"/>
      <c r="AM43" s="97">
        <f t="shared" ref="AM43:AT43" si="134">AVERAGE(AM38:AM42)</f>
        <v>0.26700639999999998</v>
      </c>
      <c r="AN43" s="98">
        <f t="shared" si="134"/>
        <v>0.14817659999999999</v>
      </c>
      <c r="AO43" s="98">
        <f t="shared" si="134"/>
        <v>0.12097574999999999</v>
      </c>
      <c r="AP43" s="98">
        <f t="shared" si="134"/>
        <v>0.05</v>
      </c>
      <c r="AQ43" s="98">
        <f t="shared" si="134"/>
        <v>0.125</v>
      </c>
      <c r="AR43" s="98">
        <f t="shared" si="134"/>
        <v>0.10877951385639298</v>
      </c>
      <c r="AS43" s="98">
        <f t="shared" si="134"/>
        <v>0.26700639999999998</v>
      </c>
      <c r="AT43" s="99">
        <f t="shared" si="134"/>
        <v>0.22146747702459918</v>
      </c>
      <c r="AU43" s="3"/>
    </row>
    <row r="44" spans="1:47">
      <c r="A44" s="3"/>
      <c r="B44" s="12"/>
      <c r="C44" s="11" t="s">
        <v>52</v>
      </c>
      <c r="D44" s="33">
        <v>114</v>
      </c>
      <c r="E44" s="43">
        <v>14</v>
      </c>
      <c r="F44" s="26">
        <v>1</v>
      </c>
      <c r="G44" s="26">
        <v>4</v>
      </c>
      <c r="H44" s="26">
        <v>2</v>
      </c>
      <c r="I44" s="25">
        <f t="shared" ref="I44:I46" si="135">SUM(D44:H44)</f>
        <v>135</v>
      </c>
      <c r="J44" s="25">
        <f t="shared" ref="J44:J46" si="136">SUM(E44:H44)</f>
        <v>21</v>
      </c>
      <c r="K44" s="44">
        <f t="shared" ref="K44:K46" si="137">J44/I44</f>
        <v>0.15555555555555556</v>
      </c>
      <c r="L44" s="14"/>
      <c r="M44" s="10">
        <v>1.79</v>
      </c>
      <c r="N44" s="9">
        <v>1.64</v>
      </c>
      <c r="O44" s="9">
        <v>3</v>
      </c>
      <c r="P44" s="9">
        <v>3.75</v>
      </c>
      <c r="Q44" s="9">
        <v>3</v>
      </c>
      <c r="R44" s="9">
        <f t="shared" ref="R44:R45" si="138">SUMPRODUCT(E44:H44,N44:Q44)/SUM(E44:H44)</f>
        <v>2.2361904761904761</v>
      </c>
      <c r="S44" s="8">
        <f t="shared" ref="S44:S46" si="139">M44</f>
        <v>1.79</v>
      </c>
      <c r="T44" s="3"/>
      <c r="U44" s="141">
        <v>0.22806999999999999</v>
      </c>
      <c r="V44" s="102">
        <v>0.28571000000000002</v>
      </c>
      <c r="W44" s="102">
        <v>0</v>
      </c>
      <c r="X44" s="102">
        <v>0</v>
      </c>
      <c r="Y44" s="102">
        <v>0</v>
      </c>
      <c r="Z44" s="102">
        <f t="shared" ref="Z44:Z45" si="140">SUMPRODUCT(E44:H44,V44:Y44)/SUM(E44:H44)</f>
        <v>0.19047333333333336</v>
      </c>
      <c r="AA44" s="102">
        <f t="shared" ref="AA44:AA46" si="141">U44</f>
        <v>0.22806999999999999</v>
      </c>
      <c r="AB44" s="44">
        <f t="shared" ref="AB44:AB45" si="142">((Z44*J44)+(AA44*D44))/I44</f>
        <v>0.22222162962962966</v>
      </c>
      <c r="AC44" s="3"/>
      <c r="AD44" s="128">
        <v>0.16667000000000001</v>
      </c>
      <c r="AE44" s="129">
        <v>0.14285999999999999</v>
      </c>
      <c r="AF44" s="129">
        <v>0</v>
      </c>
      <c r="AG44" s="129">
        <v>0</v>
      </c>
      <c r="AH44" s="129">
        <v>0</v>
      </c>
      <c r="AI44" s="129">
        <f t="shared" ref="AI44:AI45" si="143">SUMPRODUCT(E44:H44,AE44:AH44)/SUM(E44:H44)</f>
        <v>9.5239999999999991E-2</v>
      </c>
      <c r="AJ44" s="129">
        <f t="shared" ref="AJ44:AJ46" si="144">AD44</f>
        <v>0.16667000000000001</v>
      </c>
      <c r="AK44" s="130">
        <f t="shared" ref="AK44:AK45" si="145">((AI44*J44)+(AJ44*D44))/I44</f>
        <v>0.15555866666666665</v>
      </c>
      <c r="AL44" s="3"/>
      <c r="AM44" s="100">
        <f t="shared" ref="AM44:AM46" si="146">U44+AD44</f>
        <v>0.39473999999999998</v>
      </c>
      <c r="AN44" s="101">
        <f t="shared" ref="AN44:AN45" si="147">V44+AE44</f>
        <v>0.42857000000000001</v>
      </c>
      <c r="AO44" s="101">
        <f t="shared" ref="AO44:AO45" si="148">W44+AF44</f>
        <v>0</v>
      </c>
      <c r="AP44" s="101">
        <f t="shared" ref="AP44:AP45" si="149">X44+AG44</f>
        <v>0</v>
      </c>
      <c r="AQ44" s="101">
        <f t="shared" ref="AQ44:AQ45" si="150">Y44+AH44</f>
        <v>0</v>
      </c>
      <c r="AR44" s="102">
        <f t="shared" ref="AR44:AR45" si="151">SUMPRODUCT(E44:H44,AN44:AQ44)/SUM(E44:H44)</f>
        <v>0.28571333333333332</v>
      </c>
      <c r="AS44" s="102">
        <f t="shared" ref="AS44:AS46" si="152">AM44</f>
        <v>0.39473999999999998</v>
      </c>
      <c r="AT44" s="44">
        <f t="shared" ref="AT44:AT45" si="153">((AR44*J44)+(AS44*D44))/I44</f>
        <v>0.37778029629629628</v>
      </c>
      <c r="AU44" s="3"/>
    </row>
    <row r="45" spans="1:47">
      <c r="A45" s="3"/>
      <c r="B45" s="12"/>
      <c r="C45" s="11" t="s">
        <v>52</v>
      </c>
      <c r="D45" s="33">
        <v>82</v>
      </c>
      <c r="E45" s="43">
        <v>19</v>
      </c>
      <c r="F45" s="26">
        <v>24</v>
      </c>
      <c r="G45" s="26">
        <v>9</v>
      </c>
      <c r="H45" s="26">
        <v>3</v>
      </c>
      <c r="I45" s="25">
        <f t="shared" si="135"/>
        <v>137</v>
      </c>
      <c r="J45" s="25">
        <f t="shared" si="136"/>
        <v>55</v>
      </c>
      <c r="K45" s="44">
        <f t="shared" si="137"/>
        <v>0.40145985401459855</v>
      </c>
      <c r="L45" s="14"/>
      <c r="M45" s="10">
        <v>2.39</v>
      </c>
      <c r="N45" s="9">
        <v>2.84</v>
      </c>
      <c r="O45" s="9">
        <v>2.88</v>
      </c>
      <c r="P45" s="9">
        <v>3</v>
      </c>
      <c r="Q45" s="9">
        <v>4</v>
      </c>
      <c r="R45" s="9">
        <f t="shared" si="138"/>
        <v>2.9469090909090907</v>
      </c>
      <c r="S45" s="8">
        <f t="shared" si="139"/>
        <v>2.39</v>
      </c>
      <c r="T45" s="3"/>
      <c r="U45" s="141">
        <v>0.13414999999999999</v>
      </c>
      <c r="V45" s="102">
        <v>0.10525999999999999</v>
      </c>
      <c r="W45" s="102">
        <v>0</v>
      </c>
      <c r="X45" s="102">
        <v>0</v>
      </c>
      <c r="Y45" s="102">
        <v>0</v>
      </c>
      <c r="Z45" s="102">
        <f t="shared" si="140"/>
        <v>3.6362545454545453E-2</v>
      </c>
      <c r="AA45" s="102">
        <f t="shared" si="141"/>
        <v>0.13414999999999999</v>
      </c>
      <c r="AB45" s="44">
        <f t="shared" si="142"/>
        <v>9.4892262773722633E-2</v>
      </c>
      <c r="AC45" s="3"/>
      <c r="AD45" s="128">
        <v>8.5365999999999997E-2</v>
      </c>
      <c r="AE45" s="129">
        <v>0</v>
      </c>
      <c r="AF45" s="129">
        <v>4.1666999999999996E-2</v>
      </c>
      <c r="AG45" s="129">
        <v>0</v>
      </c>
      <c r="AH45" s="129">
        <v>0</v>
      </c>
      <c r="AI45" s="129">
        <f t="shared" si="143"/>
        <v>1.8181963636363631E-2</v>
      </c>
      <c r="AJ45" s="129">
        <f t="shared" si="144"/>
        <v>8.5365999999999997E-2</v>
      </c>
      <c r="AK45" s="130">
        <f t="shared" si="145"/>
        <v>5.8394306569343059E-2</v>
      </c>
      <c r="AL45" s="3"/>
      <c r="AM45" s="100">
        <f t="shared" si="146"/>
        <v>0.21951599999999999</v>
      </c>
      <c r="AN45" s="101">
        <f t="shared" si="147"/>
        <v>0.10525999999999999</v>
      </c>
      <c r="AO45" s="101">
        <f t="shared" si="148"/>
        <v>4.1666999999999996E-2</v>
      </c>
      <c r="AP45" s="101">
        <f t="shared" si="149"/>
        <v>0</v>
      </c>
      <c r="AQ45" s="102">
        <f t="shared" si="150"/>
        <v>0</v>
      </c>
      <c r="AR45" s="102">
        <f t="shared" si="151"/>
        <v>5.4544509090909091E-2</v>
      </c>
      <c r="AS45" s="102">
        <f t="shared" si="152"/>
        <v>0.21951599999999999</v>
      </c>
      <c r="AT45" s="44">
        <f t="shared" si="153"/>
        <v>0.15328656934306567</v>
      </c>
      <c r="AU45" s="3"/>
    </row>
    <row r="46" spans="1:47" ht="15.95" thickBot="1">
      <c r="A46" s="3"/>
      <c r="B46" s="12"/>
      <c r="C46" s="11" t="s">
        <v>52</v>
      </c>
      <c r="D46" s="46">
        <v>155</v>
      </c>
      <c r="E46" s="27" t="s">
        <v>48</v>
      </c>
      <c r="F46" s="27" t="s">
        <v>48</v>
      </c>
      <c r="G46" s="27" t="s">
        <v>48</v>
      </c>
      <c r="H46" s="27" t="s">
        <v>48</v>
      </c>
      <c r="I46" s="49">
        <f t="shared" si="135"/>
        <v>155</v>
      </c>
      <c r="J46" s="49">
        <f t="shared" si="136"/>
        <v>0</v>
      </c>
      <c r="K46" s="50">
        <f t="shared" si="137"/>
        <v>0</v>
      </c>
      <c r="L46" s="14"/>
      <c r="M46" s="10">
        <v>2.84</v>
      </c>
      <c r="N46" s="9" t="s">
        <v>48</v>
      </c>
      <c r="O46" s="9" t="s">
        <v>48</v>
      </c>
      <c r="P46" s="9" t="s">
        <v>48</v>
      </c>
      <c r="Q46" s="9" t="s">
        <v>48</v>
      </c>
      <c r="R46" s="9" t="s">
        <v>48</v>
      </c>
      <c r="S46" s="8">
        <f t="shared" si="139"/>
        <v>2.84</v>
      </c>
      <c r="T46" s="3"/>
      <c r="U46" s="141">
        <v>7.0968000000000003E-2</v>
      </c>
      <c r="V46" s="101" t="s">
        <v>48</v>
      </c>
      <c r="W46" s="101" t="s">
        <v>48</v>
      </c>
      <c r="X46" s="101" t="s">
        <v>48</v>
      </c>
      <c r="Y46" s="101" t="s">
        <v>48</v>
      </c>
      <c r="Z46" s="101" t="s">
        <v>48</v>
      </c>
      <c r="AA46" s="101">
        <f t="shared" si="141"/>
        <v>7.0968000000000003E-2</v>
      </c>
      <c r="AB46" s="50">
        <f>AA46</f>
        <v>7.0968000000000003E-2</v>
      </c>
      <c r="AC46" s="3"/>
      <c r="AD46" s="128">
        <v>5.8064999999999999E-2</v>
      </c>
      <c r="AE46" s="129" t="s">
        <v>48</v>
      </c>
      <c r="AF46" s="129" t="s">
        <v>48</v>
      </c>
      <c r="AG46" s="129" t="s">
        <v>48</v>
      </c>
      <c r="AH46" s="129" t="s">
        <v>48</v>
      </c>
      <c r="AI46" s="129" t="s">
        <v>48</v>
      </c>
      <c r="AJ46" s="129">
        <f t="shared" si="144"/>
        <v>5.8064999999999999E-2</v>
      </c>
      <c r="AK46" s="130">
        <f>AJ46</f>
        <v>5.8064999999999999E-2</v>
      </c>
      <c r="AL46" s="3"/>
      <c r="AM46" s="100">
        <f t="shared" si="146"/>
        <v>0.12903300000000001</v>
      </c>
      <c r="AN46" s="129" t="s">
        <v>48</v>
      </c>
      <c r="AO46" s="129" t="s">
        <v>48</v>
      </c>
      <c r="AP46" s="129" t="s">
        <v>48</v>
      </c>
      <c r="AQ46" s="129" t="s">
        <v>48</v>
      </c>
      <c r="AR46" s="129" t="s">
        <v>48</v>
      </c>
      <c r="AS46" s="101">
        <f t="shared" si="152"/>
        <v>0.12903300000000001</v>
      </c>
      <c r="AT46" s="50">
        <f>AS46</f>
        <v>0.12903300000000001</v>
      </c>
      <c r="AU46" s="3"/>
    </row>
    <row r="47" spans="1:47" ht="15.95" thickBot="1">
      <c r="A47" s="3"/>
      <c r="B47" s="255" t="s">
        <v>52</v>
      </c>
      <c r="C47" s="256"/>
      <c r="D47" s="45">
        <f t="shared" ref="D47:J47" si="154">SUM(D44:D46)</f>
        <v>351</v>
      </c>
      <c r="E47" s="7">
        <f t="shared" si="154"/>
        <v>33</v>
      </c>
      <c r="F47" s="7">
        <f t="shared" si="154"/>
        <v>25</v>
      </c>
      <c r="G47" s="7">
        <f t="shared" si="154"/>
        <v>13</v>
      </c>
      <c r="H47" s="7">
        <f t="shared" si="154"/>
        <v>5</v>
      </c>
      <c r="I47" s="7">
        <f t="shared" si="154"/>
        <v>427</v>
      </c>
      <c r="J47" s="7">
        <f t="shared" si="154"/>
        <v>76</v>
      </c>
      <c r="K47" s="6">
        <f>AVERAGE(K44:K46)</f>
        <v>0.18567180319005136</v>
      </c>
      <c r="L47" s="14"/>
      <c r="M47" s="40">
        <f t="shared" ref="M47:S47" si="155">AVERAGE(M44:M46)</f>
        <v>2.34</v>
      </c>
      <c r="N47" s="41">
        <f t="shared" si="155"/>
        <v>2.2399999999999998</v>
      </c>
      <c r="O47" s="41">
        <f t="shared" si="155"/>
        <v>2.94</v>
      </c>
      <c r="P47" s="41">
        <f t="shared" si="155"/>
        <v>3.375</v>
      </c>
      <c r="Q47" s="41">
        <f t="shared" si="155"/>
        <v>3.5</v>
      </c>
      <c r="R47" s="41">
        <f t="shared" si="155"/>
        <v>2.5915497835497834</v>
      </c>
      <c r="S47" s="42">
        <f t="shared" si="155"/>
        <v>2.34</v>
      </c>
      <c r="T47" s="3"/>
      <c r="U47" s="97">
        <f t="shared" ref="U47:AB47" si="156">AVERAGE(U44:U46)</f>
        <v>0.144396</v>
      </c>
      <c r="V47" s="98">
        <f t="shared" si="156"/>
        <v>0.19548500000000002</v>
      </c>
      <c r="W47" s="98">
        <f t="shared" si="156"/>
        <v>0</v>
      </c>
      <c r="X47" s="98">
        <f t="shared" si="156"/>
        <v>0</v>
      </c>
      <c r="Y47" s="98">
        <f t="shared" si="156"/>
        <v>0</v>
      </c>
      <c r="Z47" s="98">
        <f t="shared" si="156"/>
        <v>0.1134179393939394</v>
      </c>
      <c r="AA47" s="98">
        <f t="shared" si="156"/>
        <v>0.144396</v>
      </c>
      <c r="AB47" s="99">
        <f t="shared" si="156"/>
        <v>0.12936063080111745</v>
      </c>
      <c r="AC47" s="3"/>
      <c r="AD47" s="97">
        <f t="shared" ref="AD47:AK47" si="157">AVERAGE(AD44:AD46)</f>
        <v>0.103367</v>
      </c>
      <c r="AE47" s="98">
        <f t="shared" si="157"/>
        <v>7.1429999999999993E-2</v>
      </c>
      <c r="AF47" s="98">
        <f t="shared" si="157"/>
        <v>2.0833499999999998E-2</v>
      </c>
      <c r="AG47" s="98">
        <f t="shared" si="157"/>
        <v>0</v>
      </c>
      <c r="AH47" s="98">
        <f t="shared" si="157"/>
        <v>0</v>
      </c>
      <c r="AI47" s="98">
        <f t="shared" si="157"/>
        <v>5.6710981818181808E-2</v>
      </c>
      <c r="AJ47" s="98">
        <f t="shared" si="157"/>
        <v>0.103367</v>
      </c>
      <c r="AK47" s="99">
        <f t="shared" si="157"/>
        <v>9.067265774533656E-2</v>
      </c>
      <c r="AL47" s="3"/>
      <c r="AM47" s="97">
        <f t="shared" ref="AM47:AT47" si="158">AVERAGE(AM44:AM46)</f>
        <v>0.24776299999999996</v>
      </c>
      <c r="AN47" s="98">
        <f t="shared" si="158"/>
        <v>0.26691500000000001</v>
      </c>
      <c r="AO47" s="98">
        <f t="shared" si="158"/>
        <v>2.0833499999999998E-2</v>
      </c>
      <c r="AP47" s="98">
        <f t="shared" si="158"/>
        <v>0</v>
      </c>
      <c r="AQ47" s="98">
        <f t="shared" si="158"/>
        <v>0</v>
      </c>
      <c r="AR47" s="98">
        <f t="shared" si="158"/>
        <v>0.1701289212121212</v>
      </c>
      <c r="AS47" s="98">
        <f t="shared" si="158"/>
        <v>0.24776299999999996</v>
      </c>
      <c r="AT47" s="99">
        <f t="shared" si="158"/>
        <v>0.22003328854645399</v>
      </c>
      <c r="AU47" s="3"/>
    </row>
    <row r="48" spans="1:47">
      <c r="A48" s="3"/>
      <c r="B48" s="12"/>
      <c r="C48" s="11" t="s">
        <v>53</v>
      </c>
      <c r="D48" s="33">
        <v>40</v>
      </c>
      <c r="E48" s="43">
        <v>1</v>
      </c>
      <c r="F48" s="26">
        <v>3</v>
      </c>
      <c r="G48" s="26">
        <v>2</v>
      </c>
      <c r="H48" s="26">
        <v>2</v>
      </c>
      <c r="I48" s="25">
        <f t="shared" ref="I48:I49" si="159">SUM(D48:H48)</f>
        <v>48</v>
      </c>
      <c r="J48" s="25">
        <f t="shared" ref="J48:J49" si="160">SUM(E48:H48)</f>
        <v>8</v>
      </c>
      <c r="K48" s="44">
        <f t="shared" ref="K48:K49" si="161">J48/I48</f>
        <v>0.16666666666666666</v>
      </c>
      <c r="L48" s="14"/>
      <c r="M48" s="10">
        <v>2.65</v>
      </c>
      <c r="N48" s="9">
        <v>1</v>
      </c>
      <c r="O48" s="9">
        <v>3</v>
      </c>
      <c r="P48" s="9">
        <v>3.5</v>
      </c>
      <c r="Q48" s="9">
        <v>3.5</v>
      </c>
      <c r="R48" s="9">
        <f>SUMPRODUCT(E48:H48,N48:Q48)/SUM(E48:H48)</f>
        <v>3</v>
      </c>
      <c r="S48" s="8">
        <f>M48</f>
        <v>2.65</v>
      </c>
      <c r="T48" s="3"/>
      <c r="U48" s="141">
        <v>0.125</v>
      </c>
      <c r="V48" s="102">
        <v>1</v>
      </c>
      <c r="W48" s="102">
        <v>0</v>
      </c>
      <c r="X48" s="102">
        <v>0</v>
      </c>
      <c r="Y48" s="102">
        <v>0</v>
      </c>
      <c r="Z48" s="102">
        <f t="shared" ref="Z48:Z49" si="162">SUMPRODUCT(E48:H48,V48:Y48)/SUM(E48:H48)</f>
        <v>0.125</v>
      </c>
      <c r="AA48" s="102">
        <f t="shared" ref="AA48:AA49" si="163">U48</f>
        <v>0.125</v>
      </c>
      <c r="AB48" s="44">
        <f t="shared" ref="AB48:AB49" si="164">((Z48*J48)+(AA48*D48))/I48</f>
        <v>0.125</v>
      </c>
      <c r="AC48" s="3"/>
      <c r="AD48" s="128">
        <v>2.5000000000000001E-2</v>
      </c>
      <c r="AE48" s="129">
        <v>0</v>
      </c>
      <c r="AF48" s="129">
        <v>0</v>
      </c>
      <c r="AG48" s="129">
        <v>0</v>
      </c>
      <c r="AH48" s="129">
        <v>0</v>
      </c>
      <c r="AI48" s="129">
        <f t="shared" ref="AI48:AI49" si="165">SUMPRODUCT(E48:H48,AE48:AH48)/SUM(E48:H48)</f>
        <v>0</v>
      </c>
      <c r="AJ48" s="129">
        <f t="shared" ref="AJ48:AJ49" si="166">AD48</f>
        <v>2.5000000000000001E-2</v>
      </c>
      <c r="AK48" s="130">
        <f t="shared" ref="AK48:AK49" si="167">((AI48*J48)+(AJ48*D48))/I48</f>
        <v>2.0833333333333332E-2</v>
      </c>
      <c r="AL48" s="3"/>
      <c r="AM48" s="100">
        <f t="shared" ref="AM48:AM49" si="168">U48+AD48</f>
        <v>0.15</v>
      </c>
      <c r="AN48" s="101">
        <f t="shared" ref="AN48:AN49" si="169">V48+AE48</f>
        <v>1</v>
      </c>
      <c r="AO48" s="101">
        <f t="shared" ref="AO48:AO49" si="170">W48+AF48</f>
        <v>0</v>
      </c>
      <c r="AP48" s="101">
        <f t="shared" ref="AP48:AP49" si="171">X48+AG48</f>
        <v>0</v>
      </c>
      <c r="AQ48" s="102">
        <f t="shared" ref="AQ48:AQ49" si="172">Y48+AH48</f>
        <v>0</v>
      </c>
      <c r="AR48" s="102">
        <f t="shared" ref="AR48:AR49" si="173">SUMPRODUCT(E48:H48,AN48:AQ48)/SUM(E48:H48)</f>
        <v>0.125</v>
      </c>
      <c r="AS48" s="102">
        <f t="shared" ref="AS48:AS49" si="174">AM48</f>
        <v>0.15</v>
      </c>
      <c r="AT48" s="44">
        <f t="shared" ref="AT48:AT49" si="175">((AR48*J48)+(AS48*D48))/I48</f>
        <v>0.14583333333333334</v>
      </c>
      <c r="AU48" s="3"/>
    </row>
    <row r="49" spans="1:47" ht="15.95" thickBot="1">
      <c r="A49" s="3"/>
      <c r="B49" s="12"/>
      <c r="C49" s="11" t="s">
        <v>53</v>
      </c>
      <c r="D49" s="46">
        <v>69</v>
      </c>
      <c r="E49" s="47">
        <v>8</v>
      </c>
      <c r="F49" s="48">
        <v>12</v>
      </c>
      <c r="G49" s="48">
        <v>2</v>
      </c>
      <c r="H49" s="48">
        <v>2</v>
      </c>
      <c r="I49" s="49">
        <f t="shared" si="159"/>
        <v>93</v>
      </c>
      <c r="J49" s="49">
        <f t="shared" si="160"/>
        <v>24</v>
      </c>
      <c r="K49" s="50">
        <f t="shared" si="161"/>
        <v>0.25806451612903225</v>
      </c>
      <c r="L49" s="14"/>
      <c r="M49" s="10">
        <v>1.59</v>
      </c>
      <c r="N49" s="9">
        <v>2.13</v>
      </c>
      <c r="O49" s="9">
        <v>1.67</v>
      </c>
      <c r="P49" s="9">
        <v>4</v>
      </c>
      <c r="Q49" s="9">
        <v>3</v>
      </c>
      <c r="R49" s="9">
        <f>SUMPRODUCT(E49:H49,N49:Q49)/SUM(E49:H49)</f>
        <v>2.1283333333333334</v>
      </c>
      <c r="S49" s="8">
        <f>M49</f>
        <v>1.59</v>
      </c>
      <c r="T49" s="3"/>
      <c r="U49" s="100">
        <v>0.33332999999999996</v>
      </c>
      <c r="V49" s="101">
        <v>0.125</v>
      </c>
      <c r="W49" s="101">
        <v>0.16667000000000001</v>
      </c>
      <c r="X49" s="101">
        <v>0</v>
      </c>
      <c r="Y49" s="101">
        <v>0</v>
      </c>
      <c r="Z49" s="101">
        <f t="shared" si="162"/>
        <v>0.12500166666666668</v>
      </c>
      <c r="AA49" s="101">
        <f t="shared" si="163"/>
        <v>0.33332999999999996</v>
      </c>
      <c r="AB49" s="50">
        <f t="shared" si="164"/>
        <v>0.27956784946236557</v>
      </c>
      <c r="AC49" s="3"/>
      <c r="AD49" s="128">
        <v>0.15942000000000001</v>
      </c>
      <c r="AE49" s="129">
        <v>0.125</v>
      </c>
      <c r="AF49" s="129">
        <v>0.33332999999999996</v>
      </c>
      <c r="AG49" s="129">
        <v>0</v>
      </c>
      <c r="AH49" s="129">
        <v>0</v>
      </c>
      <c r="AI49" s="129">
        <f t="shared" si="165"/>
        <v>0.20833166666666666</v>
      </c>
      <c r="AJ49" s="129">
        <f t="shared" si="166"/>
        <v>0.15942000000000001</v>
      </c>
      <c r="AK49" s="130">
        <f t="shared" si="167"/>
        <v>0.17204236559139785</v>
      </c>
      <c r="AL49" s="3"/>
      <c r="AM49" s="100">
        <f t="shared" si="168"/>
        <v>0.49274999999999997</v>
      </c>
      <c r="AN49" s="101">
        <f t="shared" si="169"/>
        <v>0.25</v>
      </c>
      <c r="AO49" s="101">
        <f t="shared" si="170"/>
        <v>0.5</v>
      </c>
      <c r="AP49" s="101">
        <f t="shared" si="171"/>
        <v>0</v>
      </c>
      <c r="AQ49" s="102">
        <f t="shared" si="172"/>
        <v>0</v>
      </c>
      <c r="AR49" s="101">
        <f t="shared" si="173"/>
        <v>0.33333333333333331</v>
      </c>
      <c r="AS49" s="101">
        <f t="shared" si="174"/>
        <v>0.49274999999999997</v>
      </c>
      <c r="AT49" s="50">
        <f t="shared" si="175"/>
        <v>0.45161021505376342</v>
      </c>
      <c r="AU49" s="3"/>
    </row>
    <row r="50" spans="1:47" ht="15.95" thickBot="1">
      <c r="A50" s="3"/>
      <c r="B50" s="255" t="s">
        <v>53</v>
      </c>
      <c r="C50" s="256"/>
      <c r="D50" s="45">
        <f>SUM(D48:D49)</f>
        <v>109</v>
      </c>
      <c r="E50" s="7">
        <f t="shared" ref="E50:J50" si="176">SUM(E48:E49)</f>
        <v>9</v>
      </c>
      <c r="F50" s="7">
        <f t="shared" si="176"/>
        <v>15</v>
      </c>
      <c r="G50" s="7">
        <f t="shared" si="176"/>
        <v>4</v>
      </c>
      <c r="H50" s="7">
        <f t="shared" si="176"/>
        <v>4</v>
      </c>
      <c r="I50" s="7">
        <f t="shared" si="176"/>
        <v>141</v>
      </c>
      <c r="J50" s="7">
        <f t="shared" si="176"/>
        <v>32</v>
      </c>
      <c r="K50" s="6">
        <f>AVERAGE(K48:K49)</f>
        <v>0.21236559139784944</v>
      </c>
      <c r="L50" s="14"/>
      <c r="M50" s="40">
        <f t="shared" ref="M50:S50" si="177">AVERAGE(M48:M49)</f>
        <v>2.12</v>
      </c>
      <c r="N50" s="41">
        <f t="shared" si="177"/>
        <v>1.5649999999999999</v>
      </c>
      <c r="O50" s="41">
        <f t="shared" si="177"/>
        <v>2.335</v>
      </c>
      <c r="P50" s="41">
        <f t="shared" si="177"/>
        <v>3.75</v>
      </c>
      <c r="Q50" s="41">
        <f t="shared" si="177"/>
        <v>3.25</v>
      </c>
      <c r="R50" s="41">
        <f t="shared" si="177"/>
        <v>2.5641666666666669</v>
      </c>
      <c r="S50" s="42">
        <f t="shared" si="177"/>
        <v>2.12</v>
      </c>
      <c r="T50" s="3"/>
      <c r="U50" s="97">
        <f t="shared" ref="U50" si="178">AVERAGE(U48:U49)</f>
        <v>0.22916499999999998</v>
      </c>
      <c r="V50" s="98">
        <f t="shared" ref="V50" si="179">AVERAGE(V48:V49)</f>
        <v>0.5625</v>
      </c>
      <c r="W50" s="98">
        <f t="shared" ref="W50" si="180">AVERAGE(W48:W49)</f>
        <v>8.3335000000000006E-2</v>
      </c>
      <c r="X50" s="98">
        <f t="shared" ref="X50" si="181">AVERAGE(X48:X49)</f>
        <v>0</v>
      </c>
      <c r="Y50" s="98">
        <f t="shared" ref="Y50" si="182">AVERAGE(Y48:Y49)</f>
        <v>0</v>
      </c>
      <c r="Z50" s="98">
        <f t="shared" ref="Z50" si="183">AVERAGE(Z48:Z49)</f>
        <v>0.12500083333333334</v>
      </c>
      <c r="AA50" s="98">
        <f t="shared" ref="AA50" si="184">AVERAGE(AA48:AA49)</f>
        <v>0.22916499999999998</v>
      </c>
      <c r="AB50" s="99">
        <f t="shared" ref="AB50" si="185">AVERAGE(AB48:AB49)</f>
        <v>0.20228392473118278</v>
      </c>
      <c r="AC50" s="3"/>
      <c r="AD50" s="97">
        <f t="shared" ref="AD50" si="186">AVERAGE(AD48:AD49)</f>
        <v>9.221E-2</v>
      </c>
      <c r="AE50" s="98">
        <f t="shared" ref="AE50" si="187">AVERAGE(AE48:AE49)</f>
        <v>6.25E-2</v>
      </c>
      <c r="AF50" s="98">
        <f t="shared" ref="AF50" si="188">AVERAGE(AF48:AF49)</f>
        <v>0.16666499999999998</v>
      </c>
      <c r="AG50" s="98">
        <f t="shared" ref="AG50" si="189">AVERAGE(AG48:AG49)</f>
        <v>0</v>
      </c>
      <c r="AH50" s="98">
        <f t="shared" ref="AH50" si="190">AVERAGE(AH48:AH49)</f>
        <v>0</v>
      </c>
      <c r="AI50" s="98">
        <f t="shared" ref="AI50" si="191">AVERAGE(AI48:AI49)</f>
        <v>0.10416583333333333</v>
      </c>
      <c r="AJ50" s="98">
        <f t="shared" ref="AJ50" si="192">AVERAGE(AJ48:AJ49)</f>
        <v>9.221E-2</v>
      </c>
      <c r="AK50" s="99">
        <f t="shared" ref="AK50" si="193">AVERAGE(AK48:AK49)</f>
        <v>9.6437849462365596E-2</v>
      </c>
      <c r="AL50" s="3"/>
      <c r="AM50" s="97">
        <f t="shared" ref="AM50" si="194">AVERAGE(AM48:AM49)</f>
        <v>0.32137499999999997</v>
      </c>
      <c r="AN50" s="98">
        <f t="shared" ref="AN50" si="195">AVERAGE(AN48:AN49)</f>
        <v>0.625</v>
      </c>
      <c r="AO50" s="98">
        <f t="shared" ref="AO50" si="196">AVERAGE(AO48:AO49)</f>
        <v>0.25</v>
      </c>
      <c r="AP50" s="98">
        <f t="shared" ref="AP50" si="197">AVERAGE(AP48:AP49)</f>
        <v>0</v>
      </c>
      <c r="AQ50" s="98">
        <f t="shared" ref="AQ50" si="198">AVERAGE(AQ48:AQ49)</f>
        <v>0</v>
      </c>
      <c r="AR50" s="98">
        <f t="shared" ref="AR50" si="199">AVERAGE(AR48:AR49)</f>
        <v>0.22916666666666666</v>
      </c>
      <c r="AS50" s="98">
        <f t="shared" ref="AS50" si="200">AVERAGE(AS48:AS49)</f>
        <v>0.32137499999999997</v>
      </c>
      <c r="AT50" s="99">
        <f t="shared" ref="AT50" si="201">AVERAGE(AT48:AT49)</f>
        <v>0.2987217741935484</v>
      </c>
      <c r="AU50" s="3"/>
    </row>
    <row r="51" spans="1:47">
      <c r="A51" s="3"/>
      <c r="B51" s="12"/>
      <c r="C51" s="11" t="s">
        <v>54</v>
      </c>
      <c r="D51" s="33">
        <v>62</v>
      </c>
      <c r="E51" s="43">
        <v>12</v>
      </c>
      <c r="F51" s="26">
        <v>11</v>
      </c>
      <c r="G51" s="27" t="s">
        <v>48</v>
      </c>
      <c r="H51" s="27" t="s">
        <v>48</v>
      </c>
      <c r="I51" s="25">
        <f t="shared" ref="I51:I53" si="202">SUM(D51:H51)</f>
        <v>85</v>
      </c>
      <c r="J51" s="25">
        <f t="shared" ref="J51:J53" si="203">SUM(E51:H51)</f>
        <v>23</v>
      </c>
      <c r="K51" s="44">
        <f t="shared" ref="K51:K53" si="204">J51/I51</f>
        <v>0.27058823529411763</v>
      </c>
      <c r="L51" s="14"/>
      <c r="M51" s="10">
        <v>1.48</v>
      </c>
      <c r="N51" s="9">
        <v>2.5</v>
      </c>
      <c r="O51" s="9">
        <v>3.36</v>
      </c>
      <c r="P51" s="9" t="s">
        <v>48</v>
      </c>
      <c r="Q51" s="9" t="s">
        <v>48</v>
      </c>
      <c r="R51" s="9">
        <f t="shared" ref="R51:R52" si="205">SUMPRODUCT(E51:H51,N51:Q51)/SUM(E51:H51)</f>
        <v>2.9113043478260874</v>
      </c>
      <c r="S51" s="8">
        <f t="shared" ref="S51:S53" si="206">M51</f>
        <v>1.48</v>
      </c>
      <c r="T51" s="3"/>
      <c r="U51" s="141">
        <v>0.16129000000000002</v>
      </c>
      <c r="V51" s="102">
        <v>0.16667000000000001</v>
      </c>
      <c r="W51" s="102">
        <v>0</v>
      </c>
      <c r="X51" s="102" t="s">
        <v>48</v>
      </c>
      <c r="Y51" s="102" t="s">
        <v>48</v>
      </c>
      <c r="Z51" s="102">
        <f t="shared" ref="Z51:Z52" si="207">SUMPRODUCT(E51:H51,V51:Y51)/SUM(E51:H51)</f>
        <v>8.6958260869565235E-2</v>
      </c>
      <c r="AA51" s="102">
        <f t="shared" ref="AA51:AA53" si="208">U51</f>
        <v>0.16129000000000002</v>
      </c>
      <c r="AB51" s="44">
        <f t="shared" ref="AB51:AB52" si="209">((Z51*J51)+(AA51*D51))/I51</f>
        <v>0.14117670588235295</v>
      </c>
      <c r="AC51" s="3"/>
      <c r="AD51" s="128">
        <v>0.30645</v>
      </c>
      <c r="AE51" s="129">
        <v>0</v>
      </c>
      <c r="AF51" s="129">
        <v>0</v>
      </c>
      <c r="AG51" s="129" t="s">
        <v>48</v>
      </c>
      <c r="AH51" s="129" t="s">
        <v>48</v>
      </c>
      <c r="AI51" s="129">
        <f t="shared" ref="AI51:AI52" si="210">SUMPRODUCT(E51:H51,AE51:AH51)/SUM(E51:H51)</f>
        <v>0</v>
      </c>
      <c r="AJ51" s="129">
        <f t="shared" ref="AJ51:AJ53" si="211">AD51</f>
        <v>0.30645</v>
      </c>
      <c r="AK51" s="130">
        <f t="shared" ref="AK51:AK52" si="212">((AI51*J51)+(AJ51*D51))/I51</f>
        <v>0.22352823529411764</v>
      </c>
      <c r="AL51" s="3"/>
      <c r="AM51" s="100">
        <f t="shared" ref="AM51:AM53" si="213">U51+AD51</f>
        <v>0.46774000000000004</v>
      </c>
      <c r="AN51" s="101">
        <f t="shared" ref="AN51:AN52" si="214">V51+AE51</f>
        <v>0.16667000000000001</v>
      </c>
      <c r="AO51" s="101">
        <f t="shared" ref="AO51:AO52" si="215">W51+AF51</f>
        <v>0</v>
      </c>
      <c r="AP51" s="129" t="s">
        <v>48</v>
      </c>
      <c r="AQ51" s="129" t="s">
        <v>48</v>
      </c>
      <c r="AR51" s="102">
        <f t="shared" ref="AR51:AR52" si="216">SUMPRODUCT(E51:H51,AN51:AQ51)/SUM(E51:H51)</f>
        <v>8.6958260869565235E-2</v>
      </c>
      <c r="AS51" s="102">
        <f t="shared" ref="AS51:AS53" si="217">AM51</f>
        <v>0.46774000000000004</v>
      </c>
      <c r="AT51" s="44">
        <f t="shared" ref="AT51:AT52" si="218">((AR51*J51)+(AS51*D51))/I51</f>
        <v>0.36470494117647062</v>
      </c>
      <c r="AU51" s="3"/>
    </row>
    <row r="52" spans="1:47">
      <c r="A52" s="3"/>
      <c r="B52" s="12"/>
      <c r="C52" s="11" t="s">
        <v>54</v>
      </c>
      <c r="D52" s="33">
        <v>77</v>
      </c>
      <c r="E52" s="43">
        <v>7</v>
      </c>
      <c r="F52" s="26">
        <v>7</v>
      </c>
      <c r="G52" s="27" t="s">
        <v>48</v>
      </c>
      <c r="H52" s="27" t="s">
        <v>48</v>
      </c>
      <c r="I52" s="25">
        <f t="shared" si="202"/>
        <v>91</v>
      </c>
      <c r="J52" s="25">
        <f t="shared" si="203"/>
        <v>14</v>
      </c>
      <c r="K52" s="44">
        <f t="shared" si="204"/>
        <v>0.15384615384615385</v>
      </c>
      <c r="L52" s="14"/>
      <c r="M52" s="10">
        <v>1.68</v>
      </c>
      <c r="N52" s="9">
        <v>1.71</v>
      </c>
      <c r="O52" s="9">
        <v>2.57</v>
      </c>
      <c r="P52" s="9" t="s">
        <v>48</v>
      </c>
      <c r="Q52" s="9" t="s">
        <v>48</v>
      </c>
      <c r="R52" s="9">
        <f t="shared" si="205"/>
        <v>2.1399999999999997</v>
      </c>
      <c r="S52" s="8">
        <f t="shared" si="206"/>
        <v>1.68</v>
      </c>
      <c r="T52" s="3"/>
      <c r="U52" s="141">
        <v>0.20779</v>
      </c>
      <c r="V52" s="102">
        <v>0.14285999999999999</v>
      </c>
      <c r="W52" s="102">
        <v>0.14285999999999999</v>
      </c>
      <c r="X52" s="102" t="s">
        <v>48</v>
      </c>
      <c r="Y52" s="102" t="s">
        <v>48</v>
      </c>
      <c r="Z52" s="102">
        <f t="shared" si="207"/>
        <v>0.14285999999999999</v>
      </c>
      <c r="AA52" s="102">
        <f t="shared" si="208"/>
        <v>0.20779</v>
      </c>
      <c r="AB52" s="44">
        <f t="shared" si="209"/>
        <v>0.1978007692307692</v>
      </c>
      <c r="AC52" s="3"/>
      <c r="AD52" s="128">
        <v>0.24675</v>
      </c>
      <c r="AE52" s="129">
        <v>0.28571000000000002</v>
      </c>
      <c r="AF52" s="129">
        <v>0</v>
      </c>
      <c r="AG52" s="129" t="s">
        <v>48</v>
      </c>
      <c r="AH52" s="129" t="s">
        <v>48</v>
      </c>
      <c r="AI52" s="129">
        <f t="shared" si="210"/>
        <v>0.14285500000000001</v>
      </c>
      <c r="AJ52" s="129">
        <f t="shared" si="211"/>
        <v>0.24675</v>
      </c>
      <c r="AK52" s="130">
        <f t="shared" si="212"/>
        <v>0.23076615384615384</v>
      </c>
      <c r="AL52" s="3"/>
      <c r="AM52" s="100">
        <f t="shared" si="213"/>
        <v>0.45454</v>
      </c>
      <c r="AN52" s="101">
        <f t="shared" si="214"/>
        <v>0.42857000000000001</v>
      </c>
      <c r="AO52" s="101">
        <f t="shared" si="215"/>
        <v>0.14285999999999999</v>
      </c>
      <c r="AP52" s="129" t="s">
        <v>48</v>
      </c>
      <c r="AQ52" s="129" t="s">
        <v>48</v>
      </c>
      <c r="AR52" s="102">
        <f t="shared" si="216"/>
        <v>0.285715</v>
      </c>
      <c r="AS52" s="102">
        <f t="shared" si="217"/>
        <v>0.45454</v>
      </c>
      <c r="AT52" s="44">
        <f t="shared" si="218"/>
        <v>0.42856692307692307</v>
      </c>
      <c r="AU52" s="3"/>
    </row>
    <row r="53" spans="1:47" ht="15.95" thickBot="1">
      <c r="A53" s="3"/>
      <c r="B53" s="12"/>
      <c r="C53" s="11" t="s">
        <v>54</v>
      </c>
      <c r="D53" s="46">
        <v>33</v>
      </c>
      <c r="E53" s="156" t="s">
        <v>48</v>
      </c>
      <c r="F53" s="156" t="s">
        <v>48</v>
      </c>
      <c r="G53" s="156" t="s">
        <v>48</v>
      </c>
      <c r="H53" s="156" t="s">
        <v>48</v>
      </c>
      <c r="I53" s="49">
        <f t="shared" si="202"/>
        <v>33</v>
      </c>
      <c r="J53" s="49">
        <f t="shared" si="203"/>
        <v>0</v>
      </c>
      <c r="K53" s="50">
        <f t="shared" si="204"/>
        <v>0</v>
      </c>
      <c r="L53" s="14"/>
      <c r="M53" s="10">
        <v>1.45</v>
      </c>
      <c r="N53" s="9" t="s">
        <v>48</v>
      </c>
      <c r="O53" s="9" t="s">
        <v>48</v>
      </c>
      <c r="P53" s="9" t="s">
        <v>48</v>
      </c>
      <c r="Q53" s="9" t="s">
        <v>48</v>
      </c>
      <c r="R53" s="9" t="s">
        <v>48</v>
      </c>
      <c r="S53" s="8">
        <f t="shared" si="206"/>
        <v>1.45</v>
      </c>
      <c r="T53" s="3"/>
      <c r="U53" s="100">
        <v>0.12121</v>
      </c>
      <c r="V53" s="101" t="s">
        <v>48</v>
      </c>
      <c r="W53" s="101" t="s">
        <v>48</v>
      </c>
      <c r="X53" s="101" t="s">
        <v>48</v>
      </c>
      <c r="Y53" s="101" t="s">
        <v>48</v>
      </c>
      <c r="Z53" s="101" t="s">
        <v>48</v>
      </c>
      <c r="AA53" s="101">
        <f t="shared" si="208"/>
        <v>0.12121</v>
      </c>
      <c r="AB53" s="50">
        <f>AA53</f>
        <v>0.12121</v>
      </c>
      <c r="AC53" s="3"/>
      <c r="AD53" s="128">
        <v>0.39393999999999996</v>
      </c>
      <c r="AE53" s="129" t="s">
        <v>48</v>
      </c>
      <c r="AF53" s="129" t="s">
        <v>48</v>
      </c>
      <c r="AG53" s="129" t="s">
        <v>48</v>
      </c>
      <c r="AH53" s="129" t="s">
        <v>48</v>
      </c>
      <c r="AI53" s="129" t="s">
        <v>48</v>
      </c>
      <c r="AJ53" s="129">
        <f t="shared" si="211"/>
        <v>0.39393999999999996</v>
      </c>
      <c r="AK53" s="130">
        <f>AJ53</f>
        <v>0.39393999999999996</v>
      </c>
      <c r="AL53" s="3"/>
      <c r="AM53" s="100">
        <f t="shared" si="213"/>
        <v>0.51515</v>
      </c>
      <c r="AN53" s="129" t="s">
        <v>48</v>
      </c>
      <c r="AO53" s="129" t="s">
        <v>48</v>
      </c>
      <c r="AP53" s="129" t="s">
        <v>48</v>
      </c>
      <c r="AQ53" s="129" t="s">
        <v>48</v>
      </c>
      <c r="AR53" s="129" t="s">
        <v>48</v>
      </c>
      <c r="AS53" s="101">
        <f t="shared" si="217"/>
        <v>0.51515</v>
      </c>
      <c r="AT53" s="50">
        <f>AS53</f>
        <v>0.51515</v>
      </c>
      <c r="AU53" s="3"/>
    </row>
    <row r="54" spans="1:47" ht="15.95" thickBot="1">
      <c r="A54" s="3"/>
      <c r="B54" s="255" t="s">
        <v>54</v>
      </c>
      <c r="C54" s="256"/>
      <c r="D54" s="45">
        <f>SUM(D51:D53)</f>
        <v>172</v>
      </c>
      <c r="E54" s="7">
        <f t="shared" ref="E54:J54" si="219">SUM(E51:E53)</f>
        <v>19</v>
      </c>
      <c r="F54" s="7">
        <f t="shared" si="219"/>
        <v>18</v>
      </c>
      <c r="G54" s="168" t="s">
        <v>48</v>
      </c>
      <c r="H54" s="168" t="s">
        <v>48</v>
      </c>
      <c r="I54" s="7">
        <f t="shared" si="219"/>
        <v>209</v>
      </c>
      <c r="J54" s="7">
        <f t="shared" si="219"/>
        <v>37</v>
      </c>
      <c r="K54" s="6">
        <f>AVERAGE(K51:K53)</f>
        <v>0.14147812971342383</v>
      </c>
      <c r="L54" s="14"/>
      <c r="M54" s="40">
        <f t="shared" ref="M54:S54" si="220">AVERAGE(M51:M53)</f>
        <v>1.5366666666666668</v>
      </c>
      <c r="N54" s="41">
        <f t="shared" si="220"/>
        <v>2.105</v>
      </c>
      <c r="O54" s="41">
        <f t="shared" si="220"/>
        <v>2.9649999999999999</v>
      </c>
      <c r="P54" s="167" t="s">
        <v>48</v>
      </c>
      <c r="Q54" s="167" t="s">
        <v>48</v>
      </c>
      <c r="R54" s="41">
        <f t="shared" si="220"/>
        <v>2.5256521739130435</v>
      </c>
      <c r="S54" s="42">
        <f t="shared" si="220"/>
        <v>1.5366666666666668</v>
      </c>
      <c r="T54" s="3"/>
      <c r="U54" s="97">
        <f t="shared" ref="U54" si="221">AVERAGE(U51:U53)</f>
        <v>0.16342999999999999</v>
      </c>
      <c r="V54" s="98">
        <f t="shared" ref="V54" si="222">AVERAGE(V51:V53)</f>
        <v>0.15476499999999999</v>
      </c>
      <c r="W54" s="98">
        <f t="shared" ref="W54" si="223">AVERAGE(W51:W53)</f>
        <v>7.1429999999999993E-2</v>
      </c>
      <c r="X54" s="227" t="s">
        <v>48</v>
      </c>
      <c r="Y54" s="227" t="s">
        <v>48</v>
      </c>
      <c r="Z54" s="98">
        <f t="shared" ref="Z54" si="224">AVERAGE(Z51:Z53)</f>
        <v>0.11490913043478261</v>
      </c>
      <c r="AA54" s="98">
        <f t="shared" ref="AA54" si="225">AVERAGE(AA51:AA53)</f>
        <v>0.16342999999999999</v>
      </c>
      <c r="AB54" s="99">
        <f t="shared" ref="AB54" si="226">AVERAGE(AB51:AB53)</f>
        <v>0.15339582503770738</v>
      </c>
      <c r="AC54" s="3"/>
      <c r="AD54" s="97">
        <f t="shared" ref="AD54" si="227">AVERAGE(AD51:AD53)</f>
        <v>0.31571333333333335</v>
      </c>
      <c r="AE54" s="98">
        <f t="shared" ref="AE54" si="228">AVERAGE(AE51:AE53)</f>
        <v>0.14285500000000001</v>
      </c>
      <c r="AF54" s="98">
        <f t="shared" ref="AF54" si="229">AVERAGE(AF51:AF53)</f>
        <v>0</v>
      </c>
      <c r="AG54" s="242" t="s">
        <v>48</v>
      </c>
      <c r="AH54" s="242" t="s">
        <v>48</v>
      </c>
      <c r="AI54" s="98">
        <f t="shared" ref="AI54" si="230">AVERAGE(AI51:AI53)</f>
        <v>7.1427500000000005E-2</v>
      </c>
      <c r="AJ54" s="98">
        <f t="shared" ref="AJ54" si="231">AVERAGE(AJ51:AJ53)</f>
        <v>0.31571333333333335</v>
      </c>
      <c r="AK54" s="99">
        <f t="shared" ref="AK54" si="232">AVERAGE(AK51:AK53)</f>
        <v>0.28274479638009048</v>
      </c>
      <c r="AL54" s="3"/>
      <c r="AM54" s="97">
        <f t="shared" ref="AM54" si="233">AVERAGE(AM51:AM53)</f>
        <v>0.47914333333333331</v>
      </c>
      <c r="AN54" s="98">
        <f t="shared" ref="AN54" si="234">AVERAGE(AN51:AN53)</f>
        <v>0.29762</v>
      </c>
      <c r="AO54" s="98">
        <f t="shared" ref="AO54" si="235">AVERAGE(AO51:AO53)</f>
        <v>7.1429999999999993E-2</v>
      </c>
      <c r="AP54" s="242" t="s">
        <v>48</v>
      </c>
      <c r="AQ54" s="242" t="s">
        <v>48</v>
      </c>
      <c r="AR54" s="98">
        <f t="shared" ref="AR54" si="236">AVERAGE(AR51:AR53)</f>
        <v>0.1863366304347826</v>
      </c>
      <c r="AS54" s="98">
        <f t="shared" ref="AS54" si="237">AVERAGE(AS51:AS53)</f>
        <v>0.47914333333333331</v>
      </c>
      <c r="AT54" s="99">
        <f t="shared" ref="AT54" si="238">AVERAGE(AT51:AT53)</f>
        <v>0.43614062141779791</v>
      </c>
      <c r="AU54" s="3"/>
    </row>
    <row r="55" spans="1:47">
      <c r="A55" s="3"/>
      <c r="B55" s="12"/>
      <c r="C55" s="11" t="s">
        <v>55</v>
      </c>
      <c r="D55" s="54">
        <v>44</v>
      </c>
      <c r="E55" s="52">
        <v>10</v>
      </c>
      <c r="F55" s="55">
        <v>12</v>
      </c>
      <c r="G55" s="55">
        <v>3</v>
      </c>
      <c r="H55" s="55">
        <v>2</v>
      </c>
      <c r="I55" s="56">
        <f t="shared" ref="I55:I57" si="239">SUM(D55:H55)</f>
        <v>71</v>
      </c>
      <c r="J55" s="56">
        <f t="shared" ref="J55:J57" si="240">SUM(E55:H55)</f>
        <v>27</v>
      </c>
      <c r="K55" s="57">
        <f t="shared" ref="K55:K57" si="241">J55/I55</f>
        <v>0.38028169014084506</v>
      </c>
      <c r="L55" s="14"/>
      <c r="M55" s="58">
        <v>1.34</v>
      </c>
      <c r="N55" s="59">
        <v>1.1000000000000001</v>
      </c>
      <c r="O55" s="59">
        <v>2.08</v>
      </c>
      <c r="P55" s="59">
        <v>3.33</v>
      </c>
      <c r="Q55" s="59">
        <v>3</v>
      </c>
      <c r="R55" s="59">
        <f t="shared" ref="R55:R57" si="242">SUMPRODUCT(E55:H55,N55:Q55)/SUM(E55:H55)</f>
        <v>1.9240740740740743</v>
      </c>
      <c r="S55" s="60">
        <f t="shared" ref="S55:S57" si="243">M55</f>
        <v>1.34</v>
      </c>
      <c r="T55" s="3"/>
      <c r="U55" s="224">
        <v>4.5454999999999995E-2</v>
      </c>
      <c r="V55" s="105">
        <v>0.1</v>
      </c>
      <c r="W55" s="105">
        <v>0</v>
      </c>
      <c r="X55" s="105">
        <v>0</v>
      </c>
      <c r="Y55" s="105">
        <v>0</v>
      </c>
      <c r="Z55" s="105">
        <f t="shared" ref="Z55:Z57" si="244">SUMPRODUCT(E55:H55,V55:Y55)/SUM(E55:H55)</f>
        <v>3.7037037037037035E-2</v>
      </c>
      <c r="AA55" s="105">
        <f t="shared" ref="AA55:AA57" si="245">U55</f>
        <v>4.5454999999999995E-2</v>
      </c>
      <c r="AB55" s="57">
        <f t="shared" ref="AB55:AB57" si="246">((Z55*J55)+(AA55*D55))/I55</f>
        <v>4.2253802816901401E-2</v>
      </c>
      <c r="AC55" s="3"/>
      <c r="AD55" s="131">
        <v>0.47726999999999997</v>
      </c>
      <c r="AE55" s="132">
        <v>0.5</v>
      </c>
      <c r="AF55" s="132">
        <v>0.33332999999999996</v>
      </c>
      <c r="AG55" s="132">
        <v>0</v>
      </c>
      <c r="AH55" s="132">
        <v>0</v>
      </c>
      <c r="AI55" s="132">
        <f t="shared" ref="AI55:AI57" si="247">SUMPRODUCT(E55:H55,AE55:AH55)/SUM(E55:H55)</f>
        <v>0.33333185185185182</v>
      </c>
      <c r="AJ55" s="132">
        <f t="shared" ref="AJ55:AJ57" si="248">AD55</f>
        <v>0.47726999999999997</v>
      </c>
      <c r="AK55" s="133">
        <f t="shared" ref="AK55:AK57" si="249">((AI55*J55)+(AJ55*D55))/I55</f>
        <v>0.42253295774647887</v>
      </c>
      <c r="AL55" s="3"/>
      <c r="AM55" s="103">
        <f t="shared" ref="AM55:AM57" si="250">U55+AD55</f>
        <v>0.522725</v>
      </c>
      <c r="AN55" s="104">
        <f t="shared" ref="AN55:AN57" si="251">V55+AE55</f>
        <v>0.6</v>
      </c>
      <c r="AO55" s="104">
        <f t="shared" ref="AO55:AO57" si="252">W55+AF55</f>
        <v>0.33332999999999996</v>
      </c>
      <c r="AP55" s="104">
        <f t="shared" ref="AP55:AP56" si="253">X55+AG55</f>
        <v>0</v>
      </c>
      <c r="AQ55" s="104">
        <f t="shared" ref="AQ55:AQ56" si="254">Y55+AH55</f>
        <v>0</v>
      </c>
      <c r="AR55" s="105">
        <f t="shared" ref="AR55:AR57" si="255">SUMPRODUCT(E55:H55,AN55:AQ55)/SUM(E55:H55)</f>
        <v>0.37036888888888886</v>
      </c>
      <c r="AS55" s="105">
        <f t="shared" ref="AS55:AS57" si="256">AM55</f>
        <v>0.522725</v>
      </c>
      <c r="AT55" s="57">
        <f t="shared" ref="AT55:AT57" si="257">((AR55*J55)+(AS55*D55))/I55</f>
        <v>0.46478676056338025</v>
      </c>
      <c r="AU55" s="3"/>
    </row>
    <row r="56" spans="1:47">
      <c r="A56" s="3"/>
      <c r="B56" s="12"/>
      <c r="C56" s="11" t="s">
        <v>55</v>
      </c>
      <c r="D56" s="33">
        <v>37</v>
      </c>
      <c r="E56" s="43">
        <v>9</v>
      </c>
      <c r="F56" s="26">
        <v>8</v>
      </c>
      <c r="G56" s="26">
        <v>6</v>
      </c>
      <c r="H56" s="26">
        <v>1</v>
      </c>
      <c r="I56" s="25">
        <f t="shared" si="239"/>
        <v>61</v>
      </c>
      <c r="J56" s="25">
        <f t="shared" si="240"/>
        <v>24</v>
      </c>
      <c r="K56" s="44">
        <f t="shared" si="241"/>
        <v>0.39344262295081966</v>
      </c>
      <c r="L56" s="14"/>
      <c r="M56" s="10">
        <v>1.08</v>
      </c>
      <c r="N56" s="9">
        <v>1.78</v>
      </c>
      <c r="O56" s="9">
        <v>1.75</v>
      </c>
      <c r="P56" s="9">
        <v>2.5</v>
      </c>
      <c r="Q56" s="9">
        <v>3</v>
      </c>
      <c r="R56" s="9">
        <f t="shared" si="242"/>
        <v>2.000833333333333</v>
      </c>
      <c r="S56" s="8">
        <f t="shared" si="243"/>
        <v>1.08</v>
      </c>
      <c r="T56" s="3"/>
      <c r="U56" s="141">
        <v>0.13513999999999998</v>
      </c>
      <c r="V56" s="102">
        <v>0.11111</v>
      </c>
      <c r="W56" s="102">
        <v>0</v>
      </c>
      <c r="X56" s="102">
        <v>0.16667000000000001</v>
      </c>
      <c r="Y56" s="102">
        <v>0</v>
      </c>
      <c r="Z56" s="102">
        <f t="shared" si="244"/>
        <v>8.3333749999999998E-2</v>
      </c>
      <c r="AA56" s="102">
        <f t="shared" si="245"/>
        <v>0.13513999999999998</v>
      </c>
      <c r="AB56" s="44">
        <f t="shared" si="246"/>
        <v>0.11475721311475409</v>
      </c>
      <c r="AC56" s="3"/>
      <c r="AD56" s="128">
        <v>0.45945999999999998</v>
      </c>
      <c r="AE56" s="129">
        <v>0.22222</v>
      </c>
      <c r="AF56" s="129">
        <v>0.375</v>
      </c>
      <c r="AG56" s="129">
        <v>0</v>
      </c>
      <c r="AH56" s="129">
        <v>0</v>
      </c>
      <c r="AI56" s="129">
        <f t="shared" si="247"/>
        <v>0.2083325</v>
      </c>
      <c r="AJ56" s="129">
        <f t="shared" si="248"/>
        <v>0.45945999999999998</v>
      </c>
      <c r="AK56" s="130">
        <f t="shared" si="249"/>
        <v>0.36065573770491804</v>
      </c>
      <c r="AL56" s="3"/>
      <c r="AM56" s="100">
        <f t="shared" si="250"/>
        <v>0.59460000000000002</v>
      </c>
      <c r="AN56" s="101">
        <f t="shared" si="251"/>
        <v>0.33333000000000002</v>
      </c>
      <c r="AO56" s="101">
        <f t="shared" si="252"/>
        <v>0.375</v>
      </c>
      <c r="AP56" s="101">
        <f t="shared" si="253"/>
        <v>0.16667000000000001</v>
      </c>
      <c r="AQ56" s="102">
        <f t="shared" si="254"/>
        <v>0</v>
      </c>
      <c r="AR56" s="102">
        <f t="shared" si="255"/>
        <v>0.29166625000000002</v>
      </c>
      <c r="AS56" s="102">
        <f t="shared" si="256"/>
        <v>0.59460000000000002</v>
      </c>
      <c r="AT56" s="44">
        <f t="shared" si="257"/>
        <v>0.47541295081967211</v>
      </c>
      <c r="AU56" s="3"/>
    </row>
    <row r="57" spans="1:47" ht="15.95" thickBot="1">
      <c r="A57" s="3"/>
      <c r="B57" s="12"/>
      <c r="C57" s="11" t="s">
        <v>55</v>
      </c>
      <c r="D57" s="46">
        <v>113</v>
      </c>
      <c r="E57" s="47">
        <v>10</v>
      </c>
      <c r="F57" s="48">
        <v>4</v>
      </c>
      <c r="G57" s="27" t="s">
        <v>48</v>
      </c>
      <c r="H57" s="27" t="s">
        <v>48</v>
      </c>
      <c r="I57" s="49">
        <f t="shared" si="239"/>
        <v>127</v>
      </c>
      <c r="J57" s="49">
        <f t="shared" si="240"/>
        <v>14</v>
      </c>
      <c r="K57" s="50">
        <f t="shared" si="241"/>
        <v>0.11023622047244094</v>
      </c>
      <c r="L57" s="14"/>
      <c r="M57" s="10">
        <v>1.43</v>
      </c>
      <c r="N57" s="9">
        <v>1.3</v>
      </c>
      <c r="O57" s="9">
        <v>0.75</v>
      </c>
      <c r="P57" s="9" t="s">
        <v>48</v>
      </c>
      <c r="Q57" s="9" t="s">
        <v>48</v>
      </c>
      <c r="R57" s="9">
        <f t="shared" si="242"/>
        <v>1.1428571428571428</v>
      </c>
      <c r="S57" s="8">
        <f t="shared" si="243"/>
        <v>1.43</v>
      </c>
      <c r="T57" s="3"/>
      <c r="U57" s="100">
        <v>0.15929000000000001</v>
      </c>
      <c r="V57" s="101">
        <v>0</v>
      </c>
      <c r="W57" s="101">
        <v>0.25</v>
      </c>
      <c r="X57" s="101" t="s">
        <v>48</v>
      </c>
      <c r="Y57" s="101" t="s">
        <v>48</v>
      </c>
      <c r="Z57" s="101">
        <f t="shared" si="244"/>
        <v>7.1428571428571425E-2</v>
      </c>
      <c r="AA57" s="101">
        <f t="shared" si="245"/>
        <v>0.15929000000000001</v>
      </c>
      <c r="AB57" s="50">
        <f t="shared" si="246"/>
        <v>0.1496044881889764</v>
      </c>
      <c r="AC57" s="3"/>
      <c r="AD57" s="128">
        <v>0.38052999999999998</v>
      </c>
      <c r="AE57" s="129">
        <v>0.6</v>
      </c>
      <c r="AF57" s="129">
        <v>0.5</v>
      </c>
      <c r="AG57" s="129" t="s">
        <v>48</v>
      </c>
      <c r="AH57" s="129" t="s">
        <v>48</v>
      </c>
      <c r="AI57" s="129">
        <f t="shared" si="247"/>
        <v>0.5714285714285714</v>
      </c>
      <c r="AJ57" s="129">
        <f t="shared" si="248"/>
        <v>0.38052999999999998</v>
      </c>
      <c r="AK57" s="130">
        <f t="shared" si="249"/>
        <v>0.40157393700787403</v>
      </c>
      <c r="AL57" s="3"/>
      <c r="AM57" s="100">
        <f t="shared" si="250"/>
        <v>0.53981999999999997</v>
      </c>
      <c r="AN57" s="101">
        <f t="shared" si="251"/>
        <v>0.6</v>
      </c>
      <c r="AO57" s="101">
        <f t="shared" si="252"/>
        <v>0.75</v>
      </c>
      <c r="AP57" s="129" t="s">
        <v>48</v>
      </c>
      <c r="AQ57" s="129" t="s">
        <v>48</v>
      </c>
      <c r="AR57" s="101">
        <f t="shared" si="255"/>
        <v>0.6428571428571429</v>
      </c>
      <c r="AS57" s="101">
        <f t="shared" si="256"/>
        <v>0.53981999999999997</v>
      </c>
      <c r="AT57" s="50">
        <f t="shared" si="257"/>
        <v>0.55117842519685045</v>
      </c>
      <c r="AU57" s="3"/>
    </row>
    <row r="58" spans="1:47" ht="15.95" thickBot="1">
      <c r="A58" s="3"/>
      <c r="B58" s="255" t="s">
        <v>55</v>
      </c>
      <c r="C58" s="256"/>
      <c r="D58" s="45">
        <f>SUM(D55:D57)</f>
        <v>194</v>
      </c>
      <c r="E58" s="7">
        <f t="shared" ref="E58:J58" si="258">SUM(E55:E57)</f>
        <v>29</v>
      </c>
      <c r="F58" s="7">
        <f t="shared" si="258"/>
        <v>24</v>
      </c>
      <c r="G58" s="7">
        <f t="shared" si="258"/>
        <v>9</v>
      </c>
      <c r="H58" s="7">
        <f t="shared" si="258"/>
        <v>3</v>
      </c>
      <c r="I58" s="7">
        <f t="shared" si="258"/>
        <v>259</v>
      </c>
      <c r="J58" s="7">
        <f t="shared" si="258"/>
        <v>65</v>
      </c>
      <c r="K58" s="6">
        <f>AVERAGE(K55:K57)</f>
        <v>0.29465351118803523</v>
      </c>
      <c r="L58" s="14"/>
      <c r="M58" s="40">
        <f t="shared" ref="M58:S58" si="259">AVERAGE(M55:M57)</f>
        <v>1.2833333333333332</v>
      </c>
      <c r="N58" s="41">
        <f t="shared" si="259"/>
        <v>1.3933333333333333</v>
      </c>
      <c r="O58" s="41">
        <f t="shared" si="259"/>
        <v>1.5266666666666666</v>
      </c>
      <c r="P58" s="41">
        <f t="shared" si="259"/>
        <v>2.915</v>
      </c>
      <c r="Q58" s="41">
        <f t="shared" si="259"/>
        <v>3</v>
      </c>
      <c r="R58" s="41">
        <f t="shared" si="259"/>
        <v>1.6892548500881837</v>
      </c>
      <c r="S58" s="42">
        <f t="shared" si="259"/>
        <v>1.2833333333333332</v>
      </c>
      <c r="T58" s="3"/>
      <c r="U58" s="97">
        <f t="shared" ref="U58" si="260">AVERAGE(U55:U57)</f>
        <v>0.11329499999999999</v>
      </c>
      <c r="V58" s="98">
        <f t="shared" ref="V58" si="261">AVERAGE(V55:V57)</f>
        <v>7.0370000000000002E-2</v>
      </c>
      <c r="W58" s="98">
        <f t="shared" ref="W58" si="262">AVERAGE(W55:W57)</f>
        <v>8.3333333333333329E-2</v>
      </c>
      <c r="X58" s="98">
        <f t="shared" ref="X58" si="263">AVERAGE(X55:X57)</f>
        <v>8.3335000000000006E-2</v>
      </c>
      <c r="Y58" s="98">
        <f t="shared" ref="Y58" si="264">AVERAGE(Y55:Y57)</f>
        <v>0</v>
      </c>
      <c r="Z58" s="98">
        <f t="shared" ref="Z58" si="265">AVERAGE(Z55:Z57)</f>
        <v>6.3933119488536153E-2</v>
      </c>
      <c r="AA58" s="98">
        <f t="shared" ref="AA58" si="266">AVERAGE(AA55:AA57)</f>
        <v>0.11329499999999999</v>
      </c>
      <c r="AB58" s="99">
        <f t="shared" ref="AB58" si="267">AVERAGE(AB55:AB57)</f>
        <v>0.10220516804021063</v>
      </c>
      <c r="AC58" s="3"/>
      <c r="AD58" s="97">
        <f t="shared" ref="AD58" si="268">AVERAGE(AD55:AD57)</f>
        <v>0.43908666666666663</v>
      </c>
      <c r="AE58" s="98">
        <f t="shared" ref="AE58" si="269">AVERAGE(AE55:AE57)</f>
        <v>0.44073999999999997</v>
      </c>
      <c r="AF58" s="98">
        <f t="shared" ref="AF58" si="270">AVERAGE(AF55:AF57)</f>
        <v>0.40277666666666662</v>
      </c>
      <c r="AG58" s="98">
        <f t="shared" ref="AG58" si="271">AVERAGE(AG55:AG57)</f>
        <v>0</v>
      </c>
      <c r="AH58" s="98">
        <f t="shared" ref="AH58" si="272">AVERAGE(AH55:AH57)</f>
        <v>0</v>
      </c>
      <c r="AI58" s="98">
        <f t="shared" ref="AI58" si="273">AVERAGE(AI55:AI57)</f>
        <v>0.37103097442680771</v>
      </c>
      <c r="AJ58" s="98">
        <f t="shared" ref="AJ58" si="274">AVERAGE(AJ55:AJ57)</f>
        <v>0.43908666666666663</v>
      </c>
      <c r="AK58" s="99">
        <f t="shared" ref="AK58" si="275">AVERAGE(AK55:AK57)</f>
        <v>0.39492087748642363</v>
      </c>
      <c r="AL58" s="3"/>
      <c r="AM58" s="97">
        <f t="shared" ref="AM58" si="276">AVERAGE(AM55:AM57)</f>
        <v>0.55238166666666666</v>
      </c>
      <c r="AN58" s="98">
        <f t="shared" ref="AN58" si="277">AVERAGE(AN55:AN57)</f>
        <v>0.51110999999999995</v>
      </c>
      <c r="AO58" s="98">
        <f t="shared" ref="AO58" si="278">AVERAGE(AO55:AO57)</f>
        <v>0.48610999999999999</v>
      </c>
      <c r="AP58" s="98">
        <f t="shared" ref="AP58" si="279">AVERAGE(AP55:AP57)</f>
        <v>8.3335000000000006E-2</v>
      </c>
      <c r="AQ58" s="98">
        <f t="shared" ref="AQ58" si="280">AVERAGE(AQ55:AQ57)</f>
        <v>0</v>
      </c>
      <c r="AR58" s="98">
        <f t="shared" ref="AR58" si="281">AVERAGE(AR55:AR57)</f>
        <v>0.43496409391534391</v>
      </c>
      <c r="AS58" s="98">
        <f t="shared" ref="AS58" si="282">AVERAGE(AS55:AS57)</f>
        <v>0.55238166666666666</v>
      </c>
      <c r="AT58" s="99">
        <f t="shared" ref="AT58" si="283">AVERAGE(AT55:AT57)</f>
        <v>0.49712604552663425</v>
      </c>
      <c r="AU58" s="3"/>
    </row>
    <row r="59" spans="1:47">
      <c r="A59" s="3"/>
      <c r="B59" s="12"/>
      <c r="C59" s="11" t="s">
        <v>56</v>
      </c>
      <c r="D59" s="33">
        <v>36</v>
      </c>
      <c r="E59" s="43">
        <v>14</v>
      </c>
      <c r="F59" s="26">
        <v>6</v>
      </c>
      <c r="G59" s="26">
        <v>5</v>
      </c>
      <c r="H59" s="26">
        <v>9</v>
      </c>
      <c r="I59" s="25">
        <f t="shared" ref="I59:I60" si="284">SUM(D59:H59)</f>
        <v>70</v>
      </c>
      <c r="J59" s="25">
        <f t="shared" ref="J59:J60" si="285">SUM(E59:H59)</f>
        <v>34</v>
      </c>
      <c r="K59" s="44">
        <f t="shared" ref="K59:K60" si="286">J59/I59</f>
        <v>0.48571428571428571</v>
      </c>
      <c r="L59" s="14"/>
      <c r="M59" s="10">
        <v>1.78</v>
      </c>
      <c r="N59" s="9">
        <v>2</v>
      </c>
      <c r="O59" s="9">
        <v>1.67</v>
      </c>
      <c r="P59" s="9">
        <v>2.6</v>
      </c>
      <c r="Q59" s="9">
        <v>3</v>
      </c>
      <c r="R59" s="9">
        <f t="shared" ref="R59:R60" si="287">SUMPRODUCT(E59:H59,N59:Q59)/SUM(E59:H59)</f>
        <v>2.2947058823529409</v>
      </c>
      <c r="S59" s="8">
        <f t="shared" ref="S59:S60" si="288">M59</f>
        <v>1.78</v>
      </c>
      <c r="T59" s="3"/>
      <c r="U59" s="141">
        <v>0.19444</v>
      </c>
      <c r="V59" s="102">
        <v>0.42857000000000001</v>
      </c>
      <c r="W59" s="102">
        <v>0.5</v>
      </c>
      <c r="X59" s="102">
        <v>0.2</v>
      </c>
      <c r="Y59" s="102">
        <v>0.22222</v>
      </c>
      <c r="Z59" s="102">
        <f t="shared" ref="Z59:Z60" si="289">SUMPRODUCT(E59:H59,V59:Y59)/SUM(E59:H59)</f>
        <v>0.35294000000000003</v>
      </c>
      <c r="AA59" s="102">
        <f t="shared" ref="AA59:AA60" si="290">U59</f>
        <v>0.19444</v>
      </c>
      <c r="AB59" s="44">
        <f t="shared" ref="AB59:AB60" si="291">((Z59*J59)+(AA59*D59))/I59</f>
        <v>0.27142571428571427</v>
      </c>
      <c r="AC59" s="3"/>
      <c r="AD59" s="128">
        <v>0.25</v>
      </c>
      <c r="AE59" s="129">
        <v>0</v>
      </c>
      <c r="AF59" s="129">
        <v>0</v>
      </c>
      <c r="AG59" s="129">
        <v>0</v>
      </c>
      <c r="AH59" s="129">
        <v>0</v>
      </c>
      <c r="AI59" s="129">
        <f t="shared" ref="AI59:AI60" si="292">SUMPRODUCT(E59:H59,AE59:AH59)/SUM(E59:H59)</f>
        <v>0</v>
      </c>
      <c r="AJ59" s="129">
        <f t="shared" ref="AJ59:AJ60" si="293">AD59</f>
        <v>0.25</v>
      </c>
      <c r="AK59" s="130">
        <f t="shared" ref="AK59:AK60" si="294">((AI59*J59)+(AJ59*D59))/I59</f>
        <v>0.12857142857142856</v>
      </c>
      <c r="AL59" s="3"/>
      <c r="AM59" s="100">
        <f t="shared" ref="AM59:AM60" si="295">U59+AD59</f>
        <v>0.44444</v>
      </c>
      <c r="AN59" s="101">
        <f t="shared" ref="AN59" si="296">V59+AE59</f>
        <v>0.42857000000000001</v>
      </c>
      <c r="AO59" s="101">
        <f t="shared" ref="AO59:AO60" si="297">W59+AF59</f>
        <v>0.5</v>
      </c>
      <c r="AP59" s="101">
        <f t="shared" ref="AP59:AP60" si="298">X59+AG59</f>
        <v>0.2</v>
      </c>
      <c r="AQ59" s="102">
        <f t="shared" ref="AQ59" si="299">Y59+AH59</f>
        <v>0.22222</v>
      </c>
      <c r="AR59" s="102">
        <f t="shared" ref="AR59:AR60" si="300">SUMPRODUCT(E59:H59,AN59:AQ59)/SUM(E59:H59)</f>
        <v>0.35294000000000003</v>
      </c>
      <c r="AS59" s="102">
        <f t="shared" ref="AS59:AS60" si="301">AM59</f>
        <v>0.44444</v>
      </c>
      <c r="AT59" s="44">
        <f t="shared" ref="AT59:AT60" si="302">((AR59*J59)+(AS59*D59))/I59</f>
        <v>0.39999714285714288</v>
      </c>
      <c r="AU59" s="3"/>
    </row>
    <row r="60" spans="1:47" ht="15.95" thickBot="1">
      <c r="A60" s="3"/>
      <c r="B60" s="12"/>
      <c r="C60" s="11" t="s">
        <v>56</v>
      </c>
      <c r="D60" s="46">
        <v>45</v>
      </c>
      <c r="E60" s="27" t="s">
        <v>48</v>
      </c>
      <c r="F60" s="48">
        <v>1</v>
      </c>
      <c r="G60" s="48">
        <v>2</v>
      </c>
      <c r="H60" s="27" t="s">
        <v>48</v>
      </c>
      <c r="I60" s="49">
        <f t="shared" si="284"/>
        <v>48</v>
      </c>
      <c r="J60" s="49">
        <f t="shared" si="285"/>
        <v>3</v>
      </c>
      <c r="K60" s="50">
        <f t="shared" si="286"/>
        <v>6.25E-2</v>
      </c>
      <c r="L60" s="14"/>
      <c r="M60" s="10">
        <v>2.42</v>
      </c>
      <c r="N60" s="9" t="s">
        <v>48</v>
      </c>
      <c r="O60" s="9">
        <v>4</v>
      </c>
      <c r="P60" s="9">
        <v>3.5</v>
      </c>
      <c r="Q60" s="9" t="s">
        <v>48</v>
      </c>
      <c r="R60" s="9">
        <f t="shared" si="287"/>
        <v>3.6666666666666665</v>
      </c>
      <c r="S60" s="8">
        <f t="shared" si="288"/>
        <v>2.42</v>
      </c>
      <c r="T60" s="3"/>
      <c r="U60" s="100">
        <v>0.11111</v>
      </c>
      <c r="V60" s="101" t="s">
        <v>48</v>
      </c>
      <c r="W60" s="101">
        <v>0</v>
      </c>
      <c r="X60" s="101">
        <v>0</v>
      </c>
      <c r="Y60" s="101" t="s">
        <v>48</v>
      </c>
      <c r="Z60" s="101">
        <f t="shared" si="289"/>
        <v>0</v>
      </c>
      <c r="AA60" s="101">
        <f t="shared" si="290"/>
        <v>0.11111</v>
      </c>
      <c r="AB60" s="50">
        <f t="shared" si="291"/>
        <v>0.104165625</v>
      </c>
      <c r="AC60" s="3"/>
      <c r="AD60" s="128">
        <v>0.13333</v>
      </c>
      <c r="AE60" s="129" t="s">
        <v>48</v>
      </c>
      <c r="AF60" s="129">
        <v>0</v>
      </c>
      <c r="AG60" s="129">
        <v>0</v>
      </c>
      <c r="AH60" s="129" t="s">
        <v>48</v>
      </c>
      <c r="AI60" s="129">
        <f t="shared" si="292"/>
        <v>0</v>
      </c>
      <c r="AJ60" s="129">
        <f t="shared" si="293"/>
        <v>0.13333</v>
      </c>
      <c r="AK60" s="130">
        <f t="shared" si="294"/>
        <v>0.12499687500000001</v>
      </c>
      <c r="AL60" s="3"/>
      <c r="AM60" s="100">
        <f t="shared" si="295"/>
        <v>0.24443999999999999</v>
      </c>
      <c r="AN60" s="129" t="s">
        <v>48</v>
      </c>
      <c r="AO60" s="101">
        <f t="shared" si="297"/>
        <v>0</v>
      </c>
      <c r="AP60" s="101">
        <f t="shared" si="298"/>
        <v>0</v>
      </c>
      <c r="AQ60" s="129" t="s">
        <v>48</v>
      </c>
      <c r="AR60" s="101">
        <f t="shared" si="300"/>
        <v>0</v>
      </c>
      <c r="AS60" s="101">
        <f t="shared" si="301"/>
        <v>0.24443999999999999</v>
      </c>
      <c r="AT60" s="50">
        <f t="shared" si="302"/>
        <v>0.22916250000000002</v>
      </c>
      <c r="AU60" s="3"/>
    </row>
    <row r="61" spans="1:47" ht="15.95" thickBot="1">
      <c r="A61" s="3"/>
      <c r="B61" s="255" t="s">
        <v>56</v>
      </c>
      <c r="C61" s="256"/>
      <c r="D61" s="45">
        <f>SUM(D59:D60)</f>
        <v>81</v>
      </c>
      <c r="E61" s="7">
        <f t="shared" ref="E61:J61" si="303">SUM(E59:E60)</f>
        <v>14</v>
      </c>
      <c r="F61" s="7">
        <f t="shared" si="303"/>
        <v>7</v>
      </c>
      <c r="G61" s="7">
        <f t="shared" si="303"/>
        <v>7</v>
      </c>
      <c r="H61" s="7">
        <f t="shared" si="303"/>
        <v>9</v>
      </c>
      <c r="I61" s="7">
        <f t="shared" si="303"/>
        <v>118</v>
      </c>
      <c r="J61" s="7">
        <f t="shared" si="303"/>
        <v>37</v>
      </c>
      <c r="K61" s="6">
        <f>AVERAGE(K59:K60)</f>
        <v>0.27410714285714288</v>
      </c>
      <c r="L61" s="14"/>
      <c r="M61" s="40">
        <f t="shared" ref="M61:S61" si="304">AVERAGE(M59:M60)</f>
        <v>2.1</v>
      </c>
      <c r="N61" s="41">
        <f t="shared" si="304"/>
        <v>2</v>
      </c>
      <c r="O61" s="41">
        <f t="shared" si="304"/>
        <v>2.835</v>
      </c>
      <c r="P61" s="41">
        <f t="shared" si="304"/>
        <v>3.05</v>
      </c>
      <c r="Q61" s="41">
        <f t="shared" si="304"/>
        <v>3</v>
      </c>
      <c r="R61" s="41">
        <f t="shared" si="304"/>
        <v>2.9806862745098037</v>
      </c>
      <c r="S61" s="42">
        <f t="shared" si="304"/>
        <v>2.1</v>
      </c>
      <c r="T61" s="3"/>
      <c r="U61" s="97">
        <f t="shared" ref="U61" si="305">AVERAGE(U59:U60)</f>
        <v>0.15277499999999999</v>
      </c>
      <c r="V61" s="98">
        <f t="shared" ref="V61" si="306">AVERAGE(V59:V60)</f>
        <v>0.42857000000000001</v>
      </c>
      <c r="W61" s="98">
        <f t="shared" ref="W61" si="307">AVERAGE(W59:W60)</f>
        <v>0.25</v>
      </c>
      <c r="X61" s="98">
        <f t="shared" ref="X61" si="308">AVERAGE(X59:X60)</f>
        <v>0.1</v>
      </c>
      <c r="Y61" s="98">
        <f t="shared" ref="Y61" si="309">AVERAGE(Y59:Y60)</f>
        <v>0.22222</v>
      </c>
      <c r="Z61" s="98">
        <f t="shared" ref="Z61" si="310">AVERAGE(Z59:Z60)</f>
        <v>0.17647000000000002</v>
      </c>
      <c r="AA61" s="98">
        <f t="shared" ref="AA61" si="311">AVERAGE(AA59:AA60)</f>
        <v>0.15277499999999999</v>
      </c>
      <c r="AB61" s="99">
        <f t="shared" ref="AB61" si="312">AVERAGE(AB59:AB60)</f>
        <v>0.18779566964285713</v>
      </c>
      <c r="AC61" s="3"/>
      <c r="AD61" s="97">
        <f t="shared" ref="AD61" si="313">AVERAGE(AD59:AD60)</f>
        <v>0.191665</v>
      </c>
      <c r="AE61" s="98">
        <f t="shared" ref="AE61" si="314">AVERAGE(AE59:AE60)</f>
        <v>0</v>
      </c>
      <c r="AF61" s="98">
        <f t="shared" ref="AF61" si="315">AVERAGE(AF59:AF60)</f>
        <v>0</v>
      </c>
      <c r="AG61" s="98">
        <f t="shared" ref="AG61" si="316">AVERAGE(AG59:AG60)</f>
        <v>0</v>
      </c>
      <c r="AH61" s="98">
        <f t="shared" ref="AH61" si="317">AVERAGE(AH59:AH60)</f>
        <v>0</v>
      </c>
      <c r="AI61" s="98">
        <f t="shared" ref="AI61" si="318">AVERAGE(AI59:AI60)</f>
        <v>0</v>
      </c>
      <c r="AJ61" s="98">
        <f t="shared" ref="AJ61" si="319">AVERAGE(AJ59:AJ60)</f>
        <v>0.191665</v>
      </c>
      <c r="AK61" s="99">
        <f t="shared" ref="AK61" si="320">AVERAGE(AK59:AK60)</f>
        <v>0.12678415178571428</v>
      </c>
      <c r="AL61" s="3"/>
      <c r="AM61" s="97">
        <f t="shared" ref="AM61" si="321">AVERAGE(AM59:AM60)</f>
        <v>0.34443999999999997</v>
      </c>
      <c r="AN61" s="98">
        <f t="shared" ref="AN61" si="322">AVERAGE(AN59:AN60)</f>
        <v>0.42857000000000001</v>
      </c>
      <c r="AO61" s="98">
        <f t="shared" ref="AO61" si="323">AVERAGE(AO59:AO60)</f>
        <v>0.25</v>
      </c>
      <c r="AP61" s="98">
        <f t="shared" ref="AP61" si="324">AVERAGE(AP59:AP60)</f>
        <v>0.1</v>
      </c>
      <c r="AQ61" s="98">
        <f t="shared" ref="AQ61" si="325">AVERAGE(AQ59:AQ60)</f>
        <v>0.22222</v>
      </c>
      <c r="AR61" s="98">
        <f t="shared" ref="AR61" si="326">AVERAGE(AR59:AR60)</f>
        <v>0.17647000000000002</v>
      </c>
      <c r="AS61" s="98">
        <f t="shared" ref="AS61" si="327">AVERAGE(AS59:AS60)</f>
        <v>0.34443999999999997</v>
      </c>
      <c r="AT61" s="99">
        <f t="shared" ref="AT61" si="328">AVERAGE(AT59:AT60)</f>
        <v>0.31457982142857144</v>
      </c>
      <c r="AU61" s="3"/>
    </row>
    <row r="62" spans="1:47" s="13" customFormat="1" ht="18">
      <c r="A62" s="3"/>
      <c r="B62" s="12"/>
      <c r="C62" s="11" t="s">
        <v>57</v>
      </c>
      <c r="D62" s="33">
        <v>40</v>
      </c>
      <c r="E62" s="43">
        <v>9</v>
      </c>
      <c r="F62" s="26">
        <v>14</v>
      </c>
      <c r="G62" s="26">
        <v>5</v>
      </c>
      <c r="H62" s="26">
        <v>4</v>
      </c>
      <c r="I62" s="25">
        <f t="shared" si="0"/>
        <v>72</v>
      </c>
      <c r="J62" s="25">
        <f t="shared" ref="J62:J70" si="329">SUM(E62:H62)</f>
        <v>32</v>
      </c>
      <c r="K62" s="44">
        <f t="shared" ref="K62:K70" si="330">J62/I62</f>
        <v>0.44444444444444442</v>
      </c>
      <c r="L62" s="14"/>
      <c r="M62" s="58">
        <v>1.4</v>
      </c>
      <c r="N62" s="59">
        <v>1.67</v>
      </c>
      <c r="O62" s="59">
        <v>1.93</v>
      </c>
      <c r="P62" s="59">
        <v>2.8</v>
      </c>
      <c r="Q62" s="59">
        <v>2.5</v>
      </c>
      <c r="R62" s="59">
        <f t="shared" ref="R62:R70" si="331">SUMPRODUCT(E62:H62,N62:Q62)/SUM(E62:H62)</f>
        <v>2.0640624999999999</v>
      </c>
      <c r="S62" s="60">
        <f t="shared" ref="S62:S70" si="332">M62</f>
        <v>1.4</v>
      </c>
      <c r="T62" s="3"/>
      <c r="U62" s="141">
        <v>0.3</v>
      </c>
      <c r="V62" s="102">
        <v>0.22222</v>
      </c>
      <c r="W62" s="102">
        <v>0.14285999999999999</v>
      </c>
      <c r="X62" s="102">
        <v>0.2</v>
      </c>
      <c r="Y62" s="102">
        <v>0</v>
      </c>
      <c r="Z62" s="102">
        <f t="shared" si="1"/>
        <v>0.156250625</v>
      </c>
      <c r="AA62" s="102">
        <f t="shared" si="2"/>
        <v>0.3</v>
      </c>
      <c r="AB62" s="44">
        <f t="shared" si="3"/>
        <v>0.23611138888888888</v>
      </c>
      <c r="AC62" s="3"/>
      <c r="AD62" s="131">
        <v>0.27500000000000002</v>
      </c>
      <c r="AE62" s="132">
        <v>0.22222</v>
      </c>
      <c r="AF62" s="132">
        <v>0.21428999999999998</v>
      </c>
      <c r="AG62" s="132">
        <v>0</v>
      </c>
      <c r="AH62" s="132">
        <v>0.25</v>
      </c>
      <c r="AI62" s="132">
        <f t="shared" si="4"/>
        <v>0.18750124999999998</v>
      </c>
      <c r="AJ62" s="132">
        <f t="shared" si="5"/>
        <v>0.27500000000000002</v>
      </c>
      <c r="AK62" s="133">
        <f t="shared" si="6"/>
        <v>0.23611166666666664</v>
      </c>
      <c r="AL62" s="3"/>
      <c r="AM62" s="103">
        <f t="shared" si="15"/>
        <v>0.57499999999999996</v>
      </c>
      <c r="AN62" s="104">
        <f t="shared" si="15"/>
        <v>0.44444</v>
      </c>
      <c r="AO62" s="104">
        <f t="shared" si="15"/>
        <v>0.35714999999999997</v>
      </c>
      <c r="AP62" s="104">
        <f t="shared" si="17"/>
        <v>0.2</v>
      </c>
      <c r="AQ62" s="104">
        <f t="shared" si="17"/>
        <v>0.25</v>
      </c>
      <c r="AR62" s="105">
        <f t="shared" si="8"/>
        <v>0.34375187499999998</v>
      </c>
      <c r="AS62" s="105">
        <f t="shared" si="9"/>
        <v>0.57499999999999996</v>
      </c>
      <c r="AT62" s="57">
        <f t="shared" si="10"/>
        <v>0.47222305555555555</v>
      </c>
      <c r="AU62" s="3"/>
    </row>
    <row r="63" spans="1:47" s="13" customFormat="1" ht="18">
      <c r="A63" s="3"/>
      <c r="B63" s="12"/>
      <c r="C63" s="11" t="s">
        <v>57</v>
      </c>
      <c r="D63" s="33">
        <v>113</v>
      </c>
      <c r="E63" s="43">
        <v>13</v>
      </c>
      <c r="F63" s="26">
        <v>10</v>
      </c>
      <c r="G63" s="26">
        <v>3</v>
      </c>
      <c r="H63" s="26">
        <v>1</v>
      </c>
      <c r="I63" s="25">
        <f t="shared" si="0"/>
        <v>140</v>
      </c>
      <c r="J63" s="25">
        <f t="shared" si="329"/>
        <v>27</v>
      </c>
      <c r="K63" s="44">
        <f t="shared" si="330"/>
        <v>0.19285714285714287</v>
      </c>
      <c r="L63" s="14"/>
      <c r="M63" s="10">
        <v>1.33</v>
      </c>
      <c r="N63" s="9">
        <v>1.85</v>
      </c>
      <c r="O63" s="9">
        <v>2.1</v>
      </c>
      <c r="P63" s="9">
        <v>3</v>
      </c>
      <c r="Q63" s="9">
        <v>3</v>
      </c>
      <c r="R63" s="9">
        <f t="shared" si="331"/>
        <v>2.1129629629629627</v>
      </c>
      <c r="S63" s="8">
        <f t="shared" si="332"/>
        <v>1.33</v>
      </c>
      <c r="T63" s="3"/>
      <c r="U63" s="141">
        <v>0.37168000000000001</v>
      </c>
      <c r="V63" s="102">
        <v>7.6923000000000005E-2</v>
      </c>
      <c r="W63" s="102">
        <v>0</v>
      </c>
      <c r="X63" s="102">
        <v>0.33332999999999996</v>
      </c>
      <c r="Y63" s="102">
        <v>0</v>
      </c>
      <c r="Z63" s="102">
        <f t="shared" si="1"/>
        <v>7.4073666666666663E-2</v>
      </c>
      <c r="AA63" s="102">
        <f t="shared" si="2"/>
        <v>0.37168000000000001</v>
      </c>
      <c r="AB63" s="44">
        <f t="shared" si="3"/>
        <v>0.31428449285714283</v>
      </c>
      <c r="AC63" s="3"/>
      <c r="AD63" s="128">
        <v>0.23893999999999999</v>
      </c>
      <c r="AE63" s="129">
        <v>0.30768999999999996</v>
      </c>
      <c r="AF63" s="129">
        <v>0.3</v>
      </c>
      <c r="AG63" s="129">
        <v>0</v>
      </c>
      <c r="AH63" s="129">
        <v>0</v>
      </c>
      <c r="AI63" s="129">
        <f t="shared" si="4"/>
        <v>0.25925814814814813</v>
      </c>
      <c r="AJ63" s="129">
        <f t="shared" si="5"/>
        <v>0.23893999999999999</v>
      </c>
      <c r="AK63" s="130">
        <f t="shared" si="6"/>
        <v>0.24285849999999998</v>
      </c>
      <c r="AL63" s="3"/>
      <c r="AM63" s="100">
        <f t="shared" ref="AM63:AO70" si="333">U63+AD63</f>
        <v>0.61061999999999994</v>
      </c>
      <c r="AN63" s="101">
        <f t="shared" si="333"/>
        <v>0.38461299999999998</v>
      </c>
      <c r="AO63" s="101">
        <f t="shared" si="333"/>
        <v>0.3</v>
      </c>
      <c r="AP63" s="101">
        <f t="shared" si="17"/>
        <v>0.33332999999999996</v>
      </c>
      <c r="AQ63" s="101">
        <f t="shared" si="17"/>
        <v>0</v>
      </c>
      <c r="AR63" s="102">
        <f t="shared" si="8"/>
        <v>0.33333181481481483</v>
      </c>
      <c r="AS63" s="102">
        <f t="shared" si="9"/>
        <v>0.61061999999999994</v>
      </c>
      <c r="AT63" s="44">
        <f t="shared" si="10"/>
        <v>0.55714299285714286</v>
      </c>
      <c r="AU63" s="3"/>
    </row>
    <row r="64" spans="1:47" s="13" customFormat="1" ht="18">
      <c r="A64" s="3"/>
      <c r="B64" s="12"/>
      <c r="C64" s="11" t="s">
        <v>57</v>
      </c>
      <c r="D64" s="33">
        <v>121</v>
      </c>
      <c r="E64" s="43">
        <v>12</v>
      </c>
      <c r="F64" s="26">
        <v>6</v>
      </c>
      <c r="G64" s="26">
        <v>2</v>
      </c>
      <c r="H64" s="26" t="s">
        <v>48</v>
      </c>
      <c r="I64" s="25">
        <f t="shared" si="0"/>
        <v>141</v>
      </c>
      <c r="J64" s="25">
        <f t="shared" si="329"/>
        <v>20</v>
      </c>
      <c r="K64" s="44">
        <f t="shared" si="330"/>
        <v>0.14184397163120568</v>
      </c>
      <c r="L64" s="14"/>
      <c r="M64" s="10">
        <v>1.36</v>
      </c>
      <c r="N64" s="9">
        <v>1.42</v>
      </c>
      <c r="O64" s="9">
        <v>2</v>
      </c>
      <c r="P64" s="9">
        <v>3</v>
      </c>
      <c r="Q64" s="9" t="s">
        <v>48</v>
      </c>
      <c r="R64" s="9">
        <f t="shared" si="331"/>
        <v>1.752</v>
      </c>
      <c r="S64" s="8">
        <f t="shared" si="332"/>
        <v>1.36</v>
      </c>
      <c r="T64" s="3"/>
      <c r="U64" s="141">
        <v>0.37189999999999995</v>
      </c>
      <c r="V64" s="102">
        <v>0.33332999999999996</v>
      </c>
      <c r="W64" s="102">
        <v>0.33332999999999996</v>
      </c>
      <c r="X64" s="102">
        <v>0</v>
      </c>
      <c r="Y64" s="102" t="s">
        <v>48</v>
      </c>
      <c r="Z64" s="102">
        <f t="shared" si="1"/>
        <v>0.29999699999999996</v>
      </c>
      <c r="AA64" s="102">
        <f t="shared" si="2"/>
        <v>0.37189999999999995</v>
      </c>
      <c r="AB64" s="44">
        <f t="shared" si="3"/>
        <v>0.36170099290780133</v>
      </c>
      <c r="AC64" s="3"/>
      <c r="AD64" s="128">
        <v>0.22314000000000001</v>
      </c>
      <c r="AE64" s="129">
        <v>0.16667000000000001</v>
      </c>
      <c r="AF64" s="129">
        <v>0.16667000000000001</v>
      </c>
      <c r="AG64" s="129">
        <v>0</v>
      </c>
      <c r="AH64" s="129" t="s">
        <v>48</v>
      </c>
      <c r="AI64" s="129">
        <f t="shared" si="4"/>
        <v>0.15000300000000003</v>
      </c>
      <c r="AJ64" s="129">
        <f t="shared" si="5"/>
        <v>0.22314000000000001</v>
      </c>
      <c r="AK64" s="130">
        <f t="shared" si="6"/>
        <v>0.21276595744680854</v>
      </c>
      <c r="AL64" s="3"/>
      <c r="AM64" s="100">
        <f t="shared" si="333"/>
        <v>0.59504000000000001</v>
      </c>
      <c r="AN64" s="101">
        <f t="shared" si="333"/>
        <v>0.5</v>
      </c>
      <c r="AO64" s="101">
        <f t="shared" si="333"/>
        <v>0.5</v>
      </c>
      <c r="AP64" s="101">
        <f t="shared" si="17"/>
        <v>0</v>
      </c>
      <c r="AQ64" s="102" t="s">
        <v>48</v>
      </c>
      <c r="AR64" s="102">
        <f t="shared" si="8"/>
        <v>0.45</v>
      </c>
      <c r="AS64" s="102">
        <f t="shared" si="9"/>
        <v>0.59504000000000001</v>
      </c>
      <c r="AT64" s="44">
        <f t="shared" si="10"/>
        <v>0.57446695035460993</v>
      </c>
      <c r="AU64" s="3"/>
    </row>
    <row r="65" spans="1:47" s="13" customFormat="1" ht="18">
      <c r="A65" s="3"/>
      <c r="B65" s="12"/>
      <c r="C65" s="11" t="s">
        <v>57</v>
      </c>
      <c r="D65" s="33">
        <v>61</v>
      </c>
      <c r="E65" s="43">
        <v>21</v>
      </c>
      <c r="F65" s="26">
        <v>6</v>
      </c>
      <c r="G65" s="26">
        <v>5</v>
      </c>
      <c r="H65" s="26" t="s">
        <v>48</v>
      </c>
      <c r="I65" s="25">
        <f t="shared" si="0"/>
        <v>93</v>
      </c>
      <c r="J65" s="25">
        <f t="shared" si="329"/>
        <v>32</v>
      </c>
      <c r="K65" s="44">
        <f t="shared" si="330"/>
        <v>0.34408602150537637</v>
      </c>
      <c r="L65" s="14"/>
      <c r="M65" s="10">
        <v>2.61</v>
      </c>
      <c r="N65" s="9">
        <v>2.76</v>
      </c>
      <c r="O65" s="9">
        <v>3.17</v>
      </c>
      <c r="P65" s="9">
        <v>2.6</v>
      </c>
      <c r="Q65" s="9" t="s">
        <v>48</v>
      </c>
      <c r="R65" s="9">
        <f t="shared" si="331"/>
        <v>2.8118749999999997</v>
      </c>
      <c r="S65" s="8">
        <f t="shared" si="332"/>
        <v>2.61</v>
      </c>
      <c r="T65" s="3"/>
      <c r="U65" s="141">
        <v>0.13114999999999999</v>
      </c>
      <c r="V65" s="102">
        <v>0.19047999999999998</v>
      </c>
      <c r="W65" s="102">
        <v>0.16667000000000001</v>
      </c>
      <c r="X65" s="102">
        <v>0</v>
      </c>
      <c r="Y65" s="102" t="s">
        <v>48</v>
      </c>
      <c r="Z65" s="102">
        <f t="shared" si="1"/>
        <v>0.15625312499999999</v>
      </c>
      <c r="AA65" s="102">
        <f t="shared" si="2"/>
        <v>0.13114999999999999</v>
      </c>
      <c r="AB65" s="44">
        <f t="shared" si="3"/>
        <v>0.13978763440860215</v>
      </c>
      <c r="AC65" s="3"/>
      <c r="AD65" s="128">
        <v>8.1966999999999998E-2</v>
      </c>
      <c r="AE65" s="129">
        <v>0</v>
      </c>
      <c r="AF65" s="129">
        <v>0</v>
      </c>
      <c r="AG65" s="129">
        <v>0</v>
      </c>
      <c r="AH65" s="129" t="s">
        <v>48</v>
      </c>
      <c r="AI65" s="129">
        <f t="shared" si="4"/>
        <v>0</v>
      </c>
      <c r="AJ65" s="129">
        <f t="shared" si="5"/>
        <v>8.1966999999999998E-2</v>
      </c>
      <c r="AK65" s="130">
        <f t="shared" si="6"/>
        <v>5.3763301075268818E-2</v>
      </c>
      <c r="AL65" s="3"/>
      <c r="AM65" s="100">
        <f t="shared" si="333"/>
        <v>0.213117</v>
      </c>
      <c r="AN65" s="101">
        <f t="shared" si="333"/>
        <v>0.19047999999999998</v>
      </c>
      <c r="AO65" s="101">
        <f t="shared" si="333"/>
        <v>0.16667000000000001</v>
      </c>
      <c r="AP65" s="101">
        <f t="shared" si="17"/>
        <v>0</v>
      </c>
      <c r="AQ65" s="102" t="s">
        <v>48</v>
      </c>
      <c r="AR65" s="102">
        <f t="shared" si="8"/>
        <v>0.15625312499999999</v>
      </c>
      <c r="AS65" s="102">
        <f t="shared" si="9"/>
        <v>0.213117</v>
      </c>
      <c r="AT65" s="44">
        <f t="shared" si="10"/>
        <v>0.19355093548387095</v>
      </c>
      <c r="AU65" s="3"/>
    </row>
    <row r="66" spans="1:47">
      <c r="A66" s="3"/>
      <c r="B66" s="12"/>
      <c r="C66" s="11" t="s">
        <v>57</v>
      </c>
      <c r="D66" s="33">
        <v>53</v>
      </c>
      <c r="E66" s="43">
        <v>8</v>
      </c>
      <c r="F66" s="26">
        <v>6</v>
      </c>
      <c r="G66" s="26">
        <v>2</v>
      </c>
      <c r="H66" s="26">
        <v>1</v>
      </c>
      <c r="I66" s="25">
        <f t="shared" si="0"/>
        <v>70</v>
      </c>
      <c r="J66" s="25">
        <f t="shared" si="329"/>
        <v>17</v>
      </c>
      <c r="K66" s="44">
        <f t="shared" si="330"/>
        <v>0.24285714285714285</v>
      </c>
      <c r="L66" s="14"/>
      <c r="M66" s="10">
        <v>1.96</v>
      </c>
      <c r="N66" s="9">
        <v>2.75</v>
      </c>
      <c r="O66" s="9">
        <v>2.5</v>
      </c>
      <c r="P66" s="9">
        <v>1.5</v>
      </c>
      <c r="Q66" s="9">
        <v>4</v>
      </c>
      <c r="R66" s="9">
        <f t="shared" si="331"/>
        <v>2.5882352941176472</v>
      </c>
      <c r="S66" s="8">
        <f t="shared" si="332"/>
        <v>1.96</v>
      </c>
      <c r="T66" s="3"/>
      <c r="U66" s="141">
        <v>0.18867999999999999</v>
      </c>
      <c r="V66" s="102">
        <v>0.125</v>
      </c>
      <c r="W66" s="102">
        <v>0.16667000000000001</v>
      </c>
      <c r="X66" s="102">
        <v>0</v>
      </c>
      <c r="Y66" s="102">
        <v>0</v>
      </c>
      <c r="Z66" s="102">
        <f t="shared" si="1"/>
        <v>0.11764823529411765</v>
      </c>
      <c r="AA66" s="102">
        <f t="shared" si="2"/>
        <v>0.18867999999999999</v>
      </c>
      <c r="AB66" s="44">
        <f t="shared" si="3"/>
        <v>0.17142942857142854</v>
      </c>
      <c r="AC66" s="3"/>
      <c r="AD66" s="128">
        <v>0.15093999999999999</v>
      </c>
      <c r="AE66" s="129">
        <v>0</v>
      </c>
      <c r="AF66" s="129">
        <v>0</v>
      </c>
      <c r="AG66" s="129">
        <v>0.5</v>
      </c>
      <c r="AH66" s="129">
        <v>0</v>
      </c>
      <c r="AI66" s="129">
        <f t="shared" si="4"/>
        <v>5.8823529411764705E-2</v>
      </c>
      <c r="AJ66" s="129">
        <f t="shared" si="5"/>
        <v>0.15093999999999999</v>
      </c>
      <c r="AK66" s="130">
        <f t="shared" si="6"/>
        <v>0.12856885714285715</v>
      </c>
      <c r="AL66" s="3"/>
      <c r="AM66" s="100">
        <f t="shared" si="333"/>
        <v>0.33961999999999998</v>
      </c>
      <c r="AN66" s="101">
        <f t="shared" si="333"/>
        <v>0.125</v>
      </c>
      <c r="AO66" s="101">
        <f t="shared" si="333"/>
        <v>0.16667000000000001</v>
      </c>
      <c r="AP66" s="101">
        <f t="shared" si="17"/>
        <v>0.5</v>
      </c>
      <c r="AQ66" s="101">
        <f t="shared" si="17"/>
        <v>0</v>
      </c>
      <c r="AR66" s="102">
        <f t="shared" si="8"/>
        <v>0.17647176470588236</v>
      </c>
      <c r="AS66" s="102">
        <f t="shared" si="9"/>
        <v>0.33961999999999998</v>
      </c>
      <c r="AT66" s="44">
        <f t="shared" si="10"/>
        <v>0.29999828571428566</v>
      </c>
      <c r="AU66" s="3"/>
    </row>
    <row r="67" spans="1:47">
      <c r="A67" s="3"/>
      <c r="B67" s="12"/>
      <c r="C67" s="11" t="s">
        <v>57</v>
      </c>
      <c r="D67" s="33">
        <v>42</v>
      </c>
      <c r="E67" s="43">
        <v>10</v>
      </c>
      <c r="F67" s="26">
        <v>17</v>
      </c>
      <c r="G67" s="26" t="s">
        <v>48</v>
      </c>
      <c r="H67" s="26">
        <v>2</v>
      </c>
      <c r="I67" s="25">
        <f t="shared" si="0"/>
        <v>71</v>
      </c>
      <c r="J67" s="25">
        <f t="shared" si="329"/>
        <v>29</v>
      </c>
      <c r="K67" s="44">
        <f t="shared" si="330"/>
        <v>0.40845070422535212</v>
      </c>
      <c r="L67" s="14"/>
      <c r="M67" s="10">
        <v>1.9</v>
      </c>
      <c r="N67" s="9">
        <v>2.5</v>
      </c>
      <c r="O67" s="9">
        <v>2.59</v>
      </c>
      <c r="P67" s="9" t="s">
        <v>48</v>
      </c>
      <c r="Q67" s="9">
        <v>4</v>
      </c>
      <c r="R67" s="9">
        <f t="shared" si="331"/>
        <v>2.656206896551724</v>
      </c>
      <c r="S67" s="8">
        <f t="shared" si="332"/>
        <v>1.9</v>
      </c>
      <c r="T67" s="3"/>
      <c r="U67" s="141">
        <v>0.21428999999999998</v>
      </c>
      <c r="V67" s="102">
        <v>0.1</v>
      </c>
      <c r="W67" s="102">
        <v>5.8823999999999994E-2</v>
      </c>
      <c r="X67" s="102" t="s">
        <v>48</v>
      </c>
      <c r="Y67" s="102">
        <v>0</v>
      </c>
      <c r="Z67" s="102">
        <f t="shared" si="1"/>
        <v>6.8965793103448289E-2</v>
      </c>
      <c r="AA67" s="102">
        <f t="shared" si="2"/>
        <v>0.21428999999999998</v>
      </c>
      <c r="AB67" s="44">
        <f t="shared" si="3"/>
        <v>0.15493222535211265</v>
      </c>
      <c r="AC67" s="3"/>
      <c r="AD67" s="128">
        <v>0.16667000000000001</v>
      </c>
      <c r="AE67" s="129">
        <v>0.2</v>
      </c>
      <c r="AF67" s="129">
        <v>5.8823999999999994E-2</v>
      </c>
      <c r="AG67" s="129" t="s">
        <v>48</v>
      </c>
      <c r="AH67" s="129">
        <v>0</v>
      </c>
      <c r="AI67" s="129">
        <f t="shared" si="4"/>
        <v>0.10344855172413794</v>
      </c>
      <c r="AJ67" s="129">
        <f t="shared" si="5"/>
        <v>0.16667000000000001</v>
      </c>
      <c r="AK67" s="130">
        <f t="shared" si="6"/>
        <v>0.14084715492957747</v>
      </c>
      <c r="AL67" s="3"/>
      <c r="AM67" s="100">
        <f t="shared" si="333"/>
        <v>0.38095999999999997</v>
      </c>
      <c r="AN67" s="101">
        <f t="shared" si="333"/>
        <v>0.30000000000000004</v>
      </c>
      <c r="AO67" s="101">
        <f t="shared" si="333"/>
        <v>0.11764799999999999</v>
      </c>
      <c r="AP67" s="102" t="s">
        <v>48</v>
      </c>
      <c r="AQ67" s="101">
        <f t="shared" si="17"/>
        <v>0</v>
      </c>
      <c r="AR67" s="102">
        <f t="shared" si="8"/>
        <v>0.17241434482758622</v>
      </c>
      <c r="AS67" s="102">
        <f t="shared" si="9"/>
        <v>0.38095999999999997</v>
      </c>
      <c r="AT67" s="44">
        <f t="shared" si="10"/>
        <v>0.2957793802816901</v>
      </c>
      <c r="AU67" s="3"/>
    </row>
    <row r="68" spans="1:47">
      <c r="A68" s="3"/>
      <c r="B68" s="12"/>
      <c r="C68" s="11" t="s">
        <v>57</v>
      </c>
      <c r="D68" s="33">
        <v>39</v>
      </c>
      <c r="E68" s="43">
        <v>10</v>
      </c>
      <c r="F68" s="26">
        <v>9</v>
      </c>
      <c r="G68" s="26">
        <v>6</v>
      </c>
      <c r="H68" s="26">
        <v>5</v>
      </c>
      <c r="I68" s="25">
        <f t="shared" si="0"/>
        <v>69</v>
      </c>
      <c r="J68" s="25">
        <f t="shared" si="329"/>
        <v>30</v>
      </c>
      <c r="K68" s="44">
        <f t="shared" si="330"/>
        <v>0.43478260869565216</v>
      </c>
      <c r="L68" s="14"/>
      <c r="M68" s="10">
        <v>1.67</v>
      </c>
      <c r="N68" s="9">
        <v>1.9</v>
      </c>
      <c r="O68" s="9">
        <v>1.44</v>
      </c>
      <c r="P68" s="9">
        <v>2.67</v>
      </c>
      <c r="Q68" s="9">
        <v>3.6</v>
      </c>
      <c r="R68" s="9">
        <f t="shared" si="331"/>
        <v>2.1993333333333336</v>
      </c>
      <c r="S68" s="8">
        <f t="shared" si="332"/>
        <v>1.67</v>
      </c>
      <c r="T68" s="3"/>
      <c r="U68" s="141">
        <v>0.38462000000000002</v>
      </c>
      <c r="V68" s="102">
        <v>0.1</v>
      </c>
      <c r="W68" s="102">
        <v>0.33332999999999996</v>
      </c>
      <c r="X68" s="102">
        <v>0.16667000000000001</v>
      </c>
      <c r="Y68" s="102">
        <v>0</v>
      </c>
      <c r="Z68" s="102">
        <f t="shared" si="1"/>
        <v>0.16666633333333333</v>
      </c>
      <c r="AA68" s="102">
        <f t="shared" si="2"/>
        <v>0.38462000000000002</v>
      </c>
      <c r="AB68" s="44">
        <f t="shared" si="3"/>
        <v>0.28985753623188409</v>
      </c>
      <c r="AC68" s="3"/>
      <c r="AD68" s="128">
        <v>0.10256</v>
      </c>
      <c r="AE68" s="129">
        <v>0.3</v>
      </c>
      <c r="AF68" s="129">
        <v>0.22222</v>
      </c>
      <c r="AG68" s="129">
        <v>0</v>
      </c>
      <c r="AH68" s="129">
        <v>0</v>
      </c>
      <c r="AI68" s="129">
        <f t="shared" si="4"/>
        <v>0.16666600000000001</v>
      </c>
      <c r="AJ68" s="129">
        <f t="shared" si="5"/>
        <v>0.10256</v>
      </c>
      <c r="AK68" s="130">
        <f t="shared" si="6"/>
        <v>0.13043217391304349</v>
      </c>
      <c r="AL68" s="3"/>
      <c r="AM68" s="100">
        <f t="shared" si="333"/>
        <v>0.48718</v>
      </c>
      <c r="AN68" s="101">
        <f t="shared" si="333"/>
        <v>0.4</v>
      </c>
      <c r="AO68" s="101">
        <f t="shared" si="333"/>
        <v>0.55554999999999999</v>
      </c>
      <c r="AP68" s="101">
        <f t="shared" si="17"/>
        <v>0.16667000000000001</v>
      </c>
      <c r="AQ68" s="101">
        <f t="shared" si="17"/>
        <v>0</v>
      </c>
      <c r="AR68" s="102">
        <f t="shared" si="8"/>
        <v>0.3333323333333334</v>
      </c>
      <c r="AS68" s="102">
        <f t="shared" si="9"/>
        <v>0.48718</v>
      </c>
      <c r="AT68" s="44">
        <f t="shared" si="10"/>
        <v>0.42028971014492755</v>
      </c>
      <c r="AU68" s="3"/>
    </row>
    <row r="69" spans="1:47">
      <c r="A69" s="3"/>
      <c r="B69" s="12"/>
      <c r="C69" s="11" t="s">
        <v>57</v>
      </c>
      <c r="D69" s="33">
        <v>109</v>
      </c>
      <c r="E69" s="43">
        <v>18</v>
      </c>
      <c r="F69" s="26">
        <v>12</v>
      </c>
      <c r="G69" s="26">
        <v>3</v>
      </c>
      <c r="H69" s="26" t="s">
        <v>48</v>
      </c>
      <c r="I69" s="25">
        <f t="shared" si="0"/>
        <v>142</v>
      </c>
      <c r="J69" s="25">
        <f t="shared" si="329"/>
        <v>33</v>
      </c>
      <c r="K69" s="44">
        <f t="shared" si="330"/>
        <v>0.23239436619718309</v>
      </c>
      <c r="L69" s="14"/>
      <c r="M69" s="10">
        <v>2.02</v>
      </c>
      <c r="N69" s="9">
        <v>1.94</v>
      </c>
      <c r="O69" s="9">
        <v>1.67</v>
      </c>
      <c r="P69" s="9">
        <v>3</v>
      </c>
      <c r="Q69" s="9" t="s">
        <v>48</v>
      </c>
      <c r="R69" s="9">
        <f t="shared" si="331"/>
        <v>1.9381818181818182</v>
      </c>
      <c r="S69" s="8">
        <f t="shared" si="332"/>
        <v>2.02</v>
      </c>
      <c r="T69" s="3"/>
      <c r="U69" s="141">
        <v>0.19265999999999997</v>
      </c>
      <c r="V69" s="102">
        <v>0.16667000000000001</v>
      </c>
      <c r="W69" s="102">
        <v>0</v>
      </c>
      <c r="X69" s="102">
        <v>0</v>
      </c>
      <c r="Y69" s="102" t="s">
        <v>48</v>
      </c>
      <c r="Z69" s="102">
        <f t="shared" si="1"/>
        <v>9.0910909090909098E-2</v>
      </c>
      <c r="AA69" s="102">
        <f t="shared" si="2"/>
        <v>0.19265999999999997</v>
      </c>
      <c r="AB69" s="44">
        <f t="shared" si="3"/>
        <v>0.16901408450704222</v>
      </c>
      <c r="AC69" s="3"/>
      <c r="AD69" s="128">
        <v>0.11927</v>
      </c>
      <c r="AE69" s="129">
        <v>0.16667000000000001</v>
      </c>
      <c r="AF69" s="129">
        <v>0.33332999999999996</v>
      </c>
      <c r="AG69" s="129">
        <v>0</v>
      </c>
      <c r="AH69" s="129" t="s">
        <v>48</v>
      </c>
      <c r="AI69" s="129">
        <f t="shared" si="4"/>
        <v>0.21212181818181819</v>
      </c>
      <c r="AJ69" s="129">
        <f t="shared" si="5"/>
        <v>0.11927</v>
      </c>
      <c r="AK69" s="130">
        <f t="shared" si="6"/>
        <v>0.14084823943661973</v>
      </c>
      <c r="AL69" s="3"/>
      <c r="AM69" s="100">
        <f t="shared" si="333"/>
        <v>0.31192999999999999</v>
      </c>
      <c r="AN69" s="101">
        <f t="shared" si="333"/>
        <v>0.33334000000000003</v>
      </c>
      <c r="AO69" s="101">
        <f t="shared" si="333"/>
        <v>0.33332999999999996</v>
      </c>
      <c r="AP69" s="101">
        <f t="shared" si="17"/>
        <v>0</v>
      </c>
      <c r="AQ69" s="102" t="s">
        <v>48</v>
      </c>
      <c r="AR69" s="102">
        <f t="shared" si="8"/>
        <v>0.30303272727272729</v>
      </c>
      <c r="AS69" s="102">
        <f t="shared" si="9"/>
        <v>0.31192999999999999</v>
      </c>
      <c r="AT69" s="44">
        <f t="shared" si="10"/>
        <v>0.30986232394366198</v>
      </c>
      <c r="AU69" s="3"/>
    </row>
    <row r="70" spans="1:47" ht="15.95" thickBot="1">
      <c r="A70" s="3"/>
      <c r="B70" s="12"/>
      <c r="C70" s="11" t="s">
        <v>57</v>
      </c>
      <c r="D70" s="46">
        <v>112</v>
      </c>
      <c r="E70" s="47">
        <v>17</v>
      </c>
      <c r="F70" s="48">
        <v>10</v>
      </c>
      <c r="G70" s="48">
        <v>3</v>
      </c>
      <c r="H70" s="48" t="s">
        <v>48</v>
      </c>
      <c r="I70" s="49">
        <f t="shared" si="0"/>
        <v>142</v>
      </c>
      <c r="J70" s="49">
        <f t="shared" si="329"/>
        <v>30</v>
      </c>
      <c r="K70" s="50">
        <f t="shared" si="330"/>
        <v>0.21126760563380281</v>
      </c>
      <c r="L70" s="14"/>
      <c r="M70" s="10">
        <v>1.73</v>
      </c>
      <c r="N70" s="9">
        <v>2.1800000000000002</v>
      </c>
      <c r="O70" s="9">
        <v>2.1</v>
      </c>
      <c r="P70" s="9">
        <v>3.33</v>
      </c>
      <c r="Q70" s="9" t="s">
        <v>48</v>
      </c>
      <c r="R70" s="9">
        <f t="shared" si="331"/>
        <v>2.2683333333333331</v>
      </c>
      <c r="S70" s="8">
        <f t="shared" si="332"/>
        <v>1.73</v>
      </c>
      <c r="T70" s="3"/>
      <c r="U70" s="100">
        <v>0.24107000000000001</v>
      </c>
      <c r="V70" s="101">
        <v>0.17646999999999999</v>
      </c>
      <c r="W70" s="101">
        <v>0.2</v>
      </c>
      <c r="X70" s="101">
        <v>0</v>
      </c>
      <c r="Y70" s="101" t="s">
        <v>48</v>
      </c>
      <c r="Z70" s="101">
        <f t="shared" si="1"/>
        <v>0.16666633333333333</v>
      </c>
      <c r="AA70" s="101">
        <f t="shared" si="2"/>
        <v>0.24107000000000001</v>
      </c>
      <c r="AB70" s="50">
        <f t="shared" si="3"/>
        <v>0.22535091549295774</v>
      </c>
      <c r="AC70" s="3"/>
      <c r="AD70" s="128">
        <v>0.15179000000000001</v>
      </c>
      <c r="AE70" s="129">
        <v>0.17646999999999999</v>
      </c>
      <c r="AF70" s="129">
        <v>0.2</v>
      </c>
      <c r="AG70" s="129">
        <v>0</v>
      </c>
      <c r="AH70" s="129" t="s">
        <v>48</v>
      </c>
      <c r="AI70" s="129">
        <f t="shared" si="4"/>
        <v>0.16666633333333333</v>
      </c>
      <c r="AJ70" s="129">
        <f t="shared" si="5"/>
        <v>0.15179000000000001</v>
      </c>
      <c r="AK70" s="130">
        <f t="shared" si="6"/>
        <v>0.15493288732394367</v>
      </c>
      <c r="AL70" s="3"/>
      <c r="AM70" s="100">
        <f t="shared" si="333"/>
        <v>0.39285999999999999</v>
      </c>
      <c r="AN70" s="101">
        <f t="shared" si="333"/>
        <v>0.35293999999999998</v>
      </c>
      <c r="AO70" s="101">
        <f t="shared" si="333"/>
        <v>0.4</v>
      </c>
      <c r="AP70" s="101">
        <f t="shared" si="17"/>
        <v>0</v>
      </c>
      <c r="AQ70" s="102" t="s">
        <v>48</v>
      </c>
      <c r="AR70" s="101">
        <f t="shared" si="8"/>
        <v>0.33333266666666667</v>
      </c>
      <c r="AS70" s="101">
        <f t="shared" si="9"/>
        <v>0.39285999999999999</v>
      </c>
      <c r="AT70" s="50">
        <f t="shared" si="10"/>
        <v>0.38028380281690144</v>
      </c>
      <c r="AU70" s="3"/>
    </row>
    <row r="71" spans="1:47" ht="15.95" thickBot="1">
      <c r="A71" s="3"/>
      <c r="B71" s="255" t="s">
        <v>57</v>
      </c>
      <c r="C71" s="256"/>
      <c r="D71" s="45">
        <f>SUM(D62:D70)</f>
        <v>690</v>
      </c>
      <c r="E71" s="7">
        <f>SUM(E62:E70)</f>
        <v>118</v>
      </c>
      <c r="F71" s="7">
        <f t="shared" ref="F71:J71" si="334">SUM(F62:F70)</f>
        <v>90</v>
      </c>
      <c r="G71" s="7">
        <f t="shared" si="334"/>
        <v>29</v>
      </c>
      <c r="H71" s="7">
        <f t="shared" si="334"/>
        <v>13</v>
      </c>
      <c r="I71" s="7">
        <f t="shared" si="334"/>
        <v>940</v>
      </c>
      <c r="J71" s="7">
        <f t="shared" si="334"/>
        <v>250</v>
      </c>
      <c r="K71" s="6">
        <f>AVERAGE(K62:K70)</f>
        <v>0.29477600089414469</v>
      </c>
      <c r="L71" s="14"/>
      <c r="M71" s="40">
        <f>AVERAGE(M62:M70)</f>
        <v>1.7755555555555556</v>
      </c>
      <c r="N71" s="41">
        <f t="shared" ref="N71:S71" si="335">AVERAGE(N62:N70)</f>
        <v>2.1077777777777778</v>
      </c>
      <c r="O71" s="41">
        <f t="shared" si="335"/>
        <v>2.1666666666666665</v>
      </c>
      <c r="P71" s="41">
        <f t="shared" si="335"/>
        <v>2.7374999999999998</v>
      </c>
      <c r="Q71" s="41">
        <f t="shared" si="335"/>
        <v>3.4200000000000004</v>
      </c>
      <c r="R71" s="41">
        <f t="shared" si="335"/>
        <v>2.2656879042756461</v>
      </c>
      <c r="S71" s="42">
        <f t="shared" si="335"/>
        <v>1.7755555555555556</v>
      </c>
      <c r="T71" s="3"/>
      <c r="U71" s="97">
        <f>AVERAGE(U62:U70)</f>
        <v>0.26622777777777773</v>
      </c>
      <c r="V71" s="98">
        <f t="shared" ref="V71:AB71" si="336">AVERAGE(V62:V70)</f>
        <v>0.16567699999999999</v>
      </c>
      <c r="W71" s="98">
        <f t="shared" si="336"/>
        <v>0.15574266666666667</v>
      </c>
      <c r="X71" s="98">
        <f t="shared" si="336"/>
        <v>8.7499999999999994E-2</v>
      </c>
      <c r="Y71" s="98">
        <f t="shared" si="336"/>
        <v>0</v>
      </c>
      <c r="Z71" s="98">
        <f t="shared" si="336"/>
        <v>0.14415911342464535</v>
      </c>
      <c r="AA71" s="98">
        <f t="shared" si="336"/>
        <v>0.26622777777777773</v>
      </c>
      <c r="AB71" s="99">
        <f t="shared" si="336"/>
        <v>0.2291631888019845</v>
      </c>
      <c r="AC71" s="3"/>
      <c r="AD71" s="97">
        <f>AVERAGE(AD62:AD70)</f>
        <v>0.16780855555555557</v>
      </c>
      <c r="AE71" s="98">
        <f t="shared" ref="AE71:AK71" si="337">AVERAGE(AE62:AE70)</f>
        <v>0.17108000000000001</v>
      </c>
      <c r="AF71" s="98">
        <f t="shared" si="337"/>
        <v>0.1661482222222222</v>
      </c>
      <c r="AG71" s="98">
        <f t="shared" si="337"/>
        <v>6.25E-2</v>
      </c>
      <c r="AH71" s="98">
        <f t="shared" si="337"/>
        <v>0.05</v>
      </c>
      <c r="AI71" s="98">
        <f t="shared" si="337"/>
        <v>0.14494318119991137</v>
      </c>
      <c r="AJ71" s="98">
        <f t="shared" si="337"/>
        <v>0.16780855555555557</v>
      </c>
      <c r="AK71" s="99">
        <f t="shared" si="337"/>
        <v>0.16012541532608726</v>
      </c>
      <c r="AL71" s="3"/>
      <c r="AM71" s="97">
        <f>AVERAGE(AM62:AM70)</f>
        <v>0.43403633333333325</v>
      </c>
      <c r="AN71" s="98">
        <f t="shared" ref="AN71:AT71" si="338">AVERAGE(AN62:AN70)</f>
        <v>0.33675700000000003</v>
      </c>
      <c r="AO71" s="98">
        <f t="shared" si="338"/>
        <v>0.32189088888888889</v>
      </c>
      <c r="AP71" s="98">
        <f t="shared" si="338"/>
        <v>0.15</v>
      </c>
      <c r="AQ71" s="98">
        <f t="shared" si="338"/>
        <v>0.05</v>
      </c>
      <c r="AR71" s="98">
        <f t="shared" si="338"/>
        <v>0.28910229462455678</v>
      </c>
      <c r="AS71" s="98">
        <f t="shared" si="338"/>
        <v>0.43403633333333325</v>
      </c>
      <c r="AT71" s="99">
        <f t="shared" si="338"/>
        <v>0.38928860412807176</v>
      </c>
      <c r="AU71" s="3"/>
    </row>
    <row r="72" spans="1:47">
      <c r="A72" s="3"/>
      <c r="B72" s="12"/>
      <c r="C72" s="11" t="s">
        <v>58</v>
      </c>
      <c r="D72" s="33">
        <v>36</v>
      </c>
      <c r="E72" s="43">
        <v>15</v>
      </c>
      <c r="F72" s="26">
        <v>14</v>
      </c>
      <c r="G72" s="26">
        <v>6</v>
      </c>
      <c r="H72" s="27" t="s">
        <v>48</v>
      </c>
      <c r="I72" s="25">
        <f t="shared" ref="I72:I75" si="339">SUM(D72:H72)</f>
        <v>71</v>
      </c>
      <c r="J72" s="25">
        <f t="shared" ref="J72:J75" si="340">SUM(E72:H72)</f>
        <v>35</v>
      </c>
      <c r="K72" s="44">
        <f t="shared" ref="K72:K75" si="341">J72/I72</f>
        <v>0.49295774647887325</v>
      </c>
      <c r="L72" s="14"/>
      <c r="M72" s="10">
        <v>2.0299999999999998</v>
      </c>
      <c r="N72" s="9">
        <v>1.93</v>
      </c>
      <c r="O72" s="9">
        <v>2.64</v>
      </c>
      <c r="P72" s="9">
        <v>3</v>
      </c>
      <c r="Q72" s="9" t="s">
        <v>48</v>
      </c>
      <c r="R72" s="9">
        <f t="shared" ref="R72:R75" si="342">SUMPRODUCT(E72:H72,N72:Q72)/SUM(E72:H72)</f>
        <v>2.3974285714285712</v>
      </c>
      <c r="S72" s="8">
        <f t="shared" ref="S72:S75" si="343">M72</f>
        <v>2.0299999999999998</v>
      </c>
      <c r="T72" s="3"/>
      <c r="U72" s="141">
        <v>0.27777999999999997</v>
      </c>
      <c r="V72" s="102">
        <v>0.26667000000000002</v>
      </c>
      <c r="W72" s="102">
        <v>0.14285999999999999</v>
      </c>
      <c r="X72" s="102">
        <v>0</v>
      </c>
      <c r="Y72" s="102" t="s">
        <v>48</v>
      </c>
      <c r="Z72" s="102">
        <f t="shared" ref="Z72:Z75" si="344">SUMPRODUCT(E72:H72,V72:Y72)/SUM(E72:H72)</f>
        <v>0.17143114285714287</v>
      </c>
      <c r="AA72" s="102">
        <f t="shared" ref="AA72:AA75" si="345">U72</f>
        <v>0.27777999999999997</v>
      </c>
      <c r="AB72" s="44">
        <f t="shared" ref="AB72:AB75" si="346">((Z72*J72)+(AA72*D72))/I72</f>
        <v>0.22535450704225349</v>
      </c>
      <c r="AC72" s="3"/>
      <c r="AD72" s="128">
        <v>8.333299999999999E-2</v>
      </c>
      <c r="AE72" s="129">
        <v>0.13333</v>
      </c>
      <c r="AF72" s="129">
        <v>0</v>
      </c>
      <c r="AG72" s="129">
        <v>0.16667000000000001</v>
      </c>
      <c r="AH72" s="129" t="s">
        <v>48</v>
      </c>
      <c r="AI72" s="129">
        <f t="shared" ref="AI72:AI75" si="347">SUMPRODUCT(E72:H72,AE72:AH72)/SUM(E72:H72)</f>
        <v>8.5713428571428579E-2</v>
      </c>
      <c r="AJ72" s="129">
        <f t="shared" ref="AJ72:AJ75" si="348">AD72</f>
        <v>8.333299999999999E-2</v>
      </c>
      <c r="AK72" s="130">
        <f t="shared" ref="AK72:AK75" si="349">((AI72*J72)+(AJ72*D72))/I72</f>
        <v>8.4506450704225342E-2</v>
      </c>
      <c r="AL72" s="3"/>
      <c r="AM72" s="100">
        <f t="shared" ref="AM72:AM75" si="350">U72+AD72</f>
        <v>0.36111299999999996</v>
      </c>
      <c r="AN72" s="101">
        <f t="shared" ref="AN72:AN75" si="351">V72+AE72</f>
        <v>0.4</v>
      </c>
      <c r="AO72" s="101">
        <f t="shared" ref="AO72:AO75" si="352">W72+AF72</f>
        <v>0.14285999999999999</v>
      </c>
      <c r="AP72" s="102">
        <f t="shared" ref="AP72:AP75" si="353">X72+AG72</f>
        <v>0.16667000000000001</v>
      </c>
      <c r="AQ72" s="129" t="s">
        <v>48</v>
      </c>
      <c r="AR72" s="102">
        <f t="shared" ref="AR72:AR75" si="354">SUMPRODUCT(E72:H72,AN72:AQ72)/SUM(E72:H72)</f>
        <v>0.25714457142857144</v>
      </c>
      <c r="AS72" s="102">
        <f t="shared" ref="AS72:AS75" si="355">AM72</f>
        <v>0.36111299999999996</v>
      </c>
      <c r="AT72" s="44">
        <f t="shared" ref="AT72:AT75" si="356">((AR72*J72)+(AS72*D72))/I72</f>
        <v>0.30986095774647887</v>
      </c>
      <c r="AU72" s="3"/>
    </row>
    <row r="73" spans="1:47">
      <c r="A73" s="3"/>
      <c r="B73" s="12"/>
      <c r="C73" s="11" t="s">
        <v>58</v>
      </c>
      <c r="D73" s="33">
        <v>102</v>
      </c>
      <c r="E73" s="43">
        <v>11</v>
      </c>
      <c r="F73" s="26">
        <v>10</v>
      </c>
      <c r="G73" s="26">
        <v>6</v>
      </c>
      <c r="H73" s="26">
        <v>6</v>
      </c>
      <c r="I73" s="25">
        <f t="shared" si="339"/>
        <v>135</v>
      </c>
      <c r="J73" s="25">
        <f t="shared" si="340"/>
        <v>33</v>
      </c>
      <c r="K73" s="44">
        <f t="shared" si="341"/>
        <v>0.24444444444444444</v>
      </c>
      <c r="L73" s="14"/>
      <c r="M73" s="10">
        <v>1.5</v>
      </c>
      <c r="N73" s="9">
        <v>1.73</v>
      </c>
      <c r="O73" s="9">
        <v>1.5</v>
      </c>
      <c r="P73" s="9">
        <v>2.17</v>
      </c>
      <c r="Q73" s="9">
        <v>1.83</v>
      </c>
      <c r="R73" s="9">
        <f t="shared" si="342"/>
        <v>1.7584848484848485</v>
      </c>
      <c r="S73" s="8">
        <f t="shared" si="343"/>
        <v>1.5</v>
      </c>
      <c r="T73" s="3"/>
      <c r="U73" s="141">
        <v>0.36274999999999996</v>
      </c>
      <c r="V73" s="102">
        <v>0.27272999999999997</v>
      </c>
      <c r="W73" s="102">
        <v>0.3</v>
      </c>
      <c r="X73" s="102">
        <v>0.16667000000000001</v>
      </c>
      <c r="Y73" s="102">
        <v>0.5</v>
      </c>
      <c r="Z73" s="102">
        <f t="shared" si="344"/>
        <v>0.30303181818181818</v>
      </c>
      <c r="AA73" s="102">
        <f t="shared" si="345"/>
        <v>0.36274999999999996</v>
      </c>
      <c r="AB73" s="44">
        <f t="shared" si="346"/>
        <v>0.3481522222222222</v>
      </c>
      <c r="AC73" s="3"/>
      <c r="AD73" s="128">
        <v>0.17646999999999999</v>
      </c>
      <c r="AE73" s="129">
        <v>9.090899999999999E-2</v>
      </c>
      <c r="AF73" s="129">
        <v>0.3</v>
      </c>
      <c r="AG73" s="129">
        <v>0.16667000000000001</v>
      </c>
      <c r="AH73" s="129">
        <v>0</v>
      </c>
      <c r="AI73" s="129">
        <f t="shared" si="347"/>
        <v>0.15151572727272727</v>
      </c>
      <c r="AJ73" s="129">
        <f t="shared" si="348"/>
        <v>0.17646999999999999</v>
      </c>
      <c r="AK73" s="130">
        <f t="shared" si="349"/>
        <v>0.17037006666666665</v>
      </c>
      <c r="AL73" s="3"/>
      <c r="AM73" s="100">
        <f t="shared" si="350"/>
        <v>0.53921999999999992</v>
      </c>
      <c r="AN73" s="101">
        <f t="shared" si="351"/>
        <v>0.36363899999999993</v>
      </c>
      <c r="AO73" s="101">
        <f t="shared" si="352"/>
        <v>0.6</v>
      </c>
      <c r="AP73" s="101">
        <f t="shared" si="353"/>
        <v>0.33334000000000003</v>
      </c>
      <c r="AQ73" s="101">
        <f t="shared" ref="AQ73:AQ74" si="357">Y73+AH73</f>
        <v>0.5</v>
      </c>
      <c r="AR73" s="102">
        <f t="shared" si="354"/>
        <v>0.45454754545454545</v>
      </c>
      <c r="AS73" s="102">
        <f t="shared" si="355"/>
        <v>0.53921999999999992</v>
      </c>
      <c r="AT73" s="44">
        <f t="shared" si="356"/>
        <v>0.51852228888888885</v>
      </c>
      <c r="AU73" s="3"/>
    </row>
    <row r="74" spans="1:47">
      <c r="A74" s="3"/>
      <c r="B74" s="12"/>
      <c r="C74" s="11" t="s">
        <v>58</v>
      </c>
      <c r="D74" s="33">
        <v>35</v>
      </c>
      <c r="E74" s="43">
        <v>13</v>
      </c>
      <c r="F74" s="26">
        <v>17</v>
      </c>
      <c r="G74" s="26">
        <v>3</v>
      </c>
      <c r="H74" s="26">
        <v>3</v>
      </c>
      <c r="I74" s="25">
        <f t="shared" si="339"/>
        <v>71</v>
      </c>
      <c r="J74" s="25">
        <f t="shared" si="340"/>
        <v>36</v>
      </c>
      <c r="K74" s="44">
        <f t="shared" si="341"/>
        <v>0.50704225352112675</v>
      </c>
      <c r="L74" s="14"/>
      <c r="M74" s="10">
        <v>1.46</v>
      </c>
      <c r="N74" s="9">
        <v>1.77</v>
      </c>
      <c r="O74" s="9">
        <v>2.06</v>
      </c>
      <c r="P74" s="9">
        <v>2</v>
      </c>
      <c r="Q74" s="9">
        <v>2.67</v>
      </c>
      <c r="R74" s="9">
        <f t="shared" si="342"/>
        <v>2.0011111111111113</v>
      </c>
      <c r="S74" s="8">
        <f t="shared" si="343"/>
        <v>1.46</v>
      </c>
      <c r="T74" s="3"/>
      <c r="U74" s="141">
        <v>0.34286</v>
      </c>
      <c r="V74" s="102">
        <v>0.30768999999999996</v>
      </c>
      <c r="W74" s="102">
        <v>0.11765</v>
      </c>
      <c r="X74" s="102">
        <v>0.33332999999999996</v>
      </c>
      <c r="Y74" s="102">
        <v>0</v>
      </c>
      <c r="Z74" s="102">
        <f t="shared" si="344"/>
        <v>0.1944447222222222</v>
      </c>
      <c r="AA74" s="102">
        <f t="shared" si="345"/>
        <v>0.34286</v>
      </c>
      <c r="AB74" s="44">
        <f t="shared" si="346"/>
        <v>0.26760718309859155</v>
      </c>
      <c r="AC74" s="3"/>
      <c r="AD74" s="128">
        <v>0.2</v>
      </c>
      <c r="AE74" s="129">
        <v>0.15384999999999999</v>
      </c>
      <c r="AF74" s="129">
        <v>0.11765</v>
      </c>
      <c r="AG74" s="129">
        <v>0</v>
      </c>
      <c r="AH74" s="129">
        <v>0</v>
      </c>
      <c r="AI74" s="129">
        <f t="shared" si="347"/>
        <v>0.11111388888888889</v>
      </c>
      <c r="AJ74" s="129">
        <f t="shared" si="348"/>
        <v>0.2</v>
      </c>
      <c r="AK74" s="130">
        <f t="shared" si="349"/>
        <v>0.15493098591549295</v>
      </c>
      <c r="AL74" s="3"/>
      <c r="AM74" s="100">
        <f t="shared" si="350"/>
        <v>0.54286000000000001</v>
      </c>
      <c r="AN74" s="101">
        <f t="shared" si="351"/>
        <v>0.46153999999999995</v>
      </c>
      <c r="AO74" s="101">
        <f t="shared" si="352"/>
        <v>0.23530000000000001</v>
      </c>
      <c r="AP74" s="101">
        <f t="shared" si="353"/>
        <v>0.33332999999999996</v>
      </c>
      <c r="AQ74" s="102">
        <f t="shared" si="357"/>
        <v>0</v>
      </c>
      <c r="AR74" s="102">
        <f t="shared" si="354"/>
        <v>0.3055586111111111</v>
      </c>
      <c r="AS74" s="102">
        <f t="shared" si="355"/>
        <v>0.54286000000000001</v>
      </c>
      <c r="AT74" s="44">
        <f t="shared" si="356"/>
        <v>0.42253816901408447</v>
      </c>
      <c r="AU74" s="3"/>
    </row>
    <row r="75" spans="1:47" ht="15.95" thickBot="1">
      <c r="A75" s="3"/>
      <c r="B75" s="12"/>
      <c r="C75" s="11" t="s">
        <v>58</v>
      </c>
      <c r="D75" s="46">
        <v>122</v>
      </c>
      <c r="E75" s="47">
        <v>8</v>
      </c>
      <c r="F75" s="48">
        <v>9</v>
      </c>
      <c r="G75" s="48">
        <v>1</v>
      </c>
      <c r="H75" s="27" t="s">
        <v>48</v>
      </c>
      <c r="I75" s="49">
        <f t="shared" si="339"/>
        <v>140</v>
      </c>
      <c r="J75" s="49">
        <f t="shared" si="340"/>
        <v>18</v>
      </c>
      <c r="K75" s="50">
        <f t="shared" si="341"/>
        <v>0.12857142857142856</v>
      </c>
      <c r="L75" s="14"/>
      <c r="M75" s="10">
        <v>1.76</v>
      </c>
      <c r="N75" s="9">
        <v>2.38</v>
      </c>
      <c r="O75" s="9">
        <v>1.78</v>
      </c>
      <c r="P75" s="9">
        <v>4</v>
      </c>
      <c r="Q75" s="9" t="s">
        <v>48</v>
      </c>
      <c r="R75" s="9">
        <f t="shared" si="342"/>
        <v>2.17</v>
      </c>
      <c r="S75" s="8">
        <f t="shared" si="343"/>
        <v>1.76</v>
      </c>
      <c r="T75" s="3"/>
      <c r="U75" s="100">
        <v>0.19672000000000001</v>
      </c>
      <c r="V75" s="101">
        <v>0</v>
      </c>
      <c r="W75" s="101">
        <v>0.11111</v>
      </c>
      <c r="X75" s="101">
        <v>0</v>
      </c>
      <c r="Y75" s="101" t="s">
        <v>48</v>
      </c>
      <c r="Z75" s="101">
        <f t="shared" si="344"/>
        <v>5.5555E-2</v>
      </c>
      <c r="AA75" s="101">
        <f t="shared" si="345"/>
        <v>0.19672000000000001</v>
      </c>
      <c r="AB75" s="50">
        <f t="shared" si="346"/>
        <v>0.17857021428571429</v>
      </c>
      <c r="AC75" s="3"/>
      <c r="AD75" s="128">
        <v>0.13933999999999999</v>
      </c>
      <c r="AE75" s="129">
        <v>0.125</v>
      </c>
      <c r="AF75" s="129">
        <v>0.11111</v>
      </c>
      <c r="AG75" s="129">
        <v>0</v>
      </c>
      <c r="AH75" s="129" t="s">
        <v>48</v>
      </c>
      <c r="AI75" s="129">
        <f t="shared" si="347"/>
        <v>0.11111055555555555</v>
      </c>
      <c r="AJ75" s="129">
        <f t="shared" si="348"/>
        <v>0.13933999999999999</v>
      </c>
      <c r="AK75" s="130">
        <f t="shared" si="349"/>
        <v>0.13571049999999998</v>
      </c>
      <c r="AL75" s="3"/>
      <c r="AM75" s="100">
        <f t="shared" si="350"/>
        <v>0.33606000000000003</v>
      </c>
      <c r="AN75" s="101">
        <f t="shared" si="351"/>
        <v>0.125</v>
      </c>
      <c r="AO75" s="101">
        <f t="shared" si="352"/>
        <v>0.22222</v>
      </c>
      <c r="AP75" s="101">
        <f t="shared" si="353"/>
        <v>0</v>
      </c>
      <c r="AQ75" s="129" t="s">
        <v>48</v>
      </c>
      <c r="AR75" s="101">
        <f t="shared" si="354"/>
        <v>0.16666555555555554</v>
      </c>
      <c r="AS75" s="101">
        <f t="shared" si="355"/>
        <v>0.33606000000000003</v>
      </c>
      <c r="AT75" s="50">
        <f t="shared" si="356"/>
        <v>0.3142807142857143</v>
      </c>
      <c r="AU75" s="3"/>
    </row>
    <row r="76" spans="1:47" ht="15.95" thickBot="1">
      <c r="A76" s="3"/>
      <c r="B76" s="255" t="s">
        <v>58</v>
      </c>
      <c r="C76" s="256"/>
      <c r="D76" s="45">
        <f>SUM(D72:D75)</f>
        <v>295</v>
      </c>
      <c r="E76" s="7">
        <f t="shared" ref="E76:J76" si="358">SUM(E72:E75)</f>
        <v>47</v>
      </c>
      <c r="F76" s="7">
        <f t="shared" si="358"/>
        <v>50</v>
      </c>
      <c r="G76" s="7">
        <f t="shared" si="358"/>
        <v>16</v>
      </c>
      <c r="H76" s="7">
        <f t="shared" si="358"/>
        <v>9</v>
      </c>
      <c r="I76" s="7">
        <f t="shared" si="358"/>
        <v>417</v>
      </c>
      <c r="J76" s="7">
        <f t="shared" si="358"/>
        <v>122</v>
      </c>
      <c r="K76" s="6">
        <f>AVERAGE(K72:K75)</f>
        <v>0.34325396825396826</v>
      </c>
      <c r="L76" s="14"/>
      <c r="M76" s="40">
        <f t="shared" ref="M76:S76" si="359">AVERAGE(M72:M75)</f>
        <v>1.6875</v>
      </c>
      <c r="N76" s="41">
        <f t="shared" si="359"/>
        <v>1.9524999999999999</v>
      </c>
      <c r="O76" s="41">
        <f t="shared" si="359"/>
        <v>1.9950000000000003</v>
      </c>
      <c r="P76" s="41">
        <f t="shared" si="359"/>
        <v>2.7925</v>
      </c>
      <c r="Q76" s="41">
        <f t="shared" si="359"/>
        <v>2.25</v>
      </c>
      <c r="R76" s="41">
        <f t="shared" si="359"/>
        <v>2.0817561327561327</v>
      </c>
      <c r="S76" s="42">
        <f t="shared" si="359"/>
        <v>1.6875</v>
      </c>
      <c r="T76" s="3"/>
      <c r="U76" s="97">
        <f t="shared" ref="U76" si="360">AVERAGE(U72:U75)</f>
        <v>0.2950275</v>
      </c>
      <c r="V76" s="98">
        <f t="shared" ref="V76" si="361">AVERAGE(V72:V75)</f>
        <v>0.21177249999999997</v>
      </c>
      <c r="W76" s="98">
        <f t="shared" ref="W76" si="362">AVERAGE(W72:W75)</f>
        <v>0.167905</v>
      </c>
      <c r="X76" s="98">
        <f t="shared" ref="X76" si="363">AVERAGE(X72:X75)</f>
        <v>0.125</v>
      </c>
      <c r="Y76" s="98">
        <f t="shared" ref="Y76" si="364">AVERAGE(Y72:Y75)</f>
        <v>0.25</v>
      </c>
      <c r="Z76" s="98">
        <f t="shared" ref="Z76" si="365">AVERAGE(Z72:Z75)</f>
        <v>0.18111567081529581</v>
      </c>
      <c r="AA76" s="98">
        <f t="shared" ref="AA76" si="366">AVERAGE(AA72:AA75)</f>
        <v>0.2950275</v>
      </c>
      <c r="AB76" s="99">
        <f t="shared" ref="AB76" si="367">AVERAGE(AB72:AB75)</f>
        <v>0.25492103166219537</v>
      </c>
      <c r="AC76" s="3"/>
      <c r="AD76" s="97">
        <f t="shared" ref="AD76" si="368">AVERAGE(AD72:AD75)</f>
        <v>0.14978575</v>
      </c>
      <c r="AE76" s="98">
        <f t="shared" ref="AE76" si="369">AVERAGE(AE72:AE75)</f>
        <v>0.12577225</v>
      </c>
      <c r="AF76" s="98">
        <f t="shared" ref="AF76" si="370">AVERAGE(AF72:AF75)</f>
        <v>0.13219</v>
      </c>
      <c r="AG76" s="98">
        <f t="shared" ref="AG76" si="371">AVERAGE(AG72:AG75)</f>
        <v>8.3335000000000006E-2</v>
      </c>
      <c r="AH76" s="98">
        <f t="shared" ref="AH76" si="372">AVERAGE(AH72:AH75)</f>
        <v>0</v>
      </c>
      <c r="AI76" s="98">
        <f t="shared" ref="AI76" si="373">AVERAGE(AI72:AI75)</f>
        <v>0.11486340007215007</v>
      </c>
      <c r="AJ76" s="98">
        <f t="shared" ref="AJ76" si="374">AVERAGE(AJ72:AJ75)</f>
        <v>0.14978575</v>
      </c>
      <c r="AK76" s="99">
        <f t="shared" ref="AK76" si="375">AVERAGE(AK72:AK75)</f>
        <v>0.13637950082159622</v>
      </c>
      <c r="AL76" s="3"/>
      <c r="AM76" s="97">
        <f t="shared" ref="AM76" si="376">AVERAGE(AM72:AM75)</f>
        <v>0.44481324999999999</v>
      </c>
      <c r="AN76" s="98">
        <f t="shared" ref="AN76" si="377">AVERAGE(AN72:AN75)</f>
        <v>0.33754474999999995</v>
      </c>
      <c r="AO76" s="98">
        <f t="shared" ref="AO76" si="378">AVERAGE(AO72:AO75)</f>
        <v>0.300095</v>
      </c>
      <c r="AP76" s="98">
        <f t="shared" ref="AP76" si="379">AVERAGE(AP72:AP75)</f>
        <v>0.20833499999999999</v>
      </c>
      <c r="AQ76" s="98">
        <f t="shared" ref="AQ76" si="380">AVERAGE(AQ72:AQ75)</f>
        <v>0.25</v>
      </c>
      <c r="AR76" s="98">
        <f t="shared" ref="AR76" si="381">AVERAGE(AR72:AR75)</f>
        <v>0.29597907088744591</v>
      </c>
      <c r="AS76" s="98">
        <f t="shared" ref="AS76" si="382">AVERAGE(AS72:AS75)</f>
        <v>0.44481324999999999</v>
      </c>
      <c r="AT76" s="99">
        <f t="shared" ref="AT76" si="383">AVERAGE(AT72:AT75)</f>
        <v>0.3913005324837916</v>
      </c>
      <c r="AU76" s="3"/>
    </row>
    <row r="77" spans="1:47" ht="15.95" thickBot="1">
      <c r="A77" s="3"/>
      <c r="B77" s="12"/>
      <c r="C77" s="11" t="s">
        <v>59</v>
      </c>
      <c r="D77" s="46">
        <v>98</v>
      </c>
      <c r="E77" s="47">
        <v>20</v>
      </c>
      <c r="F77" s="48">
        <v>14</v>
      </c>
      <c r="G77" s="48">
        <v>6</v>
      </c>
      <c r="H77" s="48">
        <v>6</v>
      </c>
      <c r="I77" s="49">
        <f t="shared" ref="I77" si="384">SUM(D77:H77)</f>
        <v>144</v>
      </c>
      <c r="J77" s="49">
        <f>SUM(E77:H77)</f>
        <v>46</v>
      </c>
      <c r="K77" s="50">
        <f>J77/I77</f>
        <v>0.31944444444444442</v>
      </c>
      <c r="L77" s="14"/>
      <c r="M77" s="10">
        <v>1.91</v>
      </c>
      <c r="N77" s="9">
        <v>2.6</v>
      </c>
      <c r="O77" s="9">
        <v>2</v>
      </c>
      <c r="P77" s="9">
        <v>1.83</v>
      </c>
      <c r="Q77" s="9">
        <v>3.5</v>
      </c>
      <c r="R77" s="9">
        <f>SUMPRODUCT(E77:H77,N77:Q77)/SUM(E77:H77)</f>
        <v>2.4343478260869564</v>
      </c>
      <c r="S77" s="8">
        <f>M77</f>
        <v>1.91</v>
      </c>
      <c r="T77" s="3"/>
      <c r="U77" s="100">
        <v>0.27550999999999998</v>
      </c>
      <c r="V77" s="101">
        <v>0</v>
      </c>
      <c r="W77" s="101">
        <v>0.21428999999999998</v>
      </c>
      <c r="X77" s="101">
        <v>0.33332999999999996</v>
      </c>
      <c r="Y77" s="101">
        <v>0</v>
      </c>
      <c r="Z77" s="101">
        <f t="shared" ref="Z77" si="385">SUMPRODUCT(E77:H77,V77:Y77)/SUM(E77:H77)</f>
        <v>0.10869652173913043</v>
      </c>
      <c r="AA77" s="101">
        <f t="shared" ref="AA77" si="386">U77</f>
        <v>0.27550999999999998</v>
      </c>
      <c r="AB77" s="50">
        <f t="shared" ref="AB77" si="387">((Z77*J77)+(AA77*D77))/I77</f>
        <v>0.2222223611111111</v>
      </c>
      <c r="AC77" s="3"/>
      <c r="AD77" s="128">
        <v>0.15306</v>
      </c>
      <c r="AE77" s="129">
        <v>0.15</v>
      </c>
      <c r="AF77" s="129">
        <v>0.14285999999999999</v>
      </c>
      <c r="AG77" s="129">
        <v>0.16667000000000001</v>
      </c>
      <c r="AH77" s="129">
        <v>0</v>
      </c>
      <c r="AI77" s="129">
        <f t="shared" ref="AI77" si="388">SUMPRODUCT(E77:H77,AE77:AH77)/SUM(E77:H77)</f>
        <v>0.13043608695652176</v>
      </c>
      <c r="AJ77" s="129">
        <f t="shared" ref="AJ77" si="389">AD77</f>
        <v>0.15306</v>
      </c>
      <c r="AK77" s="130">
        <f t="shared" ref="AK77" si="390">((AI77*J77)+(AJ77*D77))/I77</f>
        <v>0.14583291666666667</v>
      </c>
      <c r="AL77" s="3"/>
      <c r="AM77" s="100">
        <f t="shared" ref="AM77" si="391">U77+AD77</f>
        <v>0.42857000000000001</v>
      </c>
      <c r="AN77" s="101">
        <f t="shared" ref="AN77" si="392">V77+AE77</f>
        <v>0.15</v>
      </c>
      <c r="AO77" s="101">
        <f t="shared" ref="AO77" si="393">W77+AF77</f>
        <v>0.35714999999999997</v>
      </c>
      <c r="AP77" s="101">
        <f t="shared" ref="AP77" si="394">X77+AG77</f>
        <v>0.5</v>
      </c>
      <c r="AQ77" s="102">
        <f t="shared" ref="AQ77" si="395">Y77+AH77</f>
        <v>0</v>
      </c>
      <c r="AR77" s="101">
        <f t="shared" ref="AR77" si="396">SUMPRODUCT(E77:H77,AN77:AQ77)/SUM(E77:H77)</f>
        <v>0.23913260869565217</v>
      </c>
      <c r="AS77" s="101">
        <f t="shared" ref="AS77" si="397">AM77</f>
        <v>0.42857000000000001</v>
      </c>
      <c r="AT77" s="50">
        <f t="shared" ref="AT77" si="398">((AR77*J77)+(AS77*D77))/I77</f>
        <v>0.3680552777777778</v>
      </c>
      <c r="AU77" s="3"/>
    </row>
    <row r="78" spans="1:47" ht="15.95" thickBot="1">
      <c r="A78" s="3"/>
      <c r="B78" s="255" t="s">
        <v>59</v>
      </c>
      <c r="C78" s="256"/>
      <c r="D78" s="45">
        <f>SUM(D77)</f>
        <v>98</v>
      </c>
      <c r="E78" s="7">
        <f t="shared" ref="E78:J78" si="399">SUM(E77)</f>
        <v>20</v>
      </c>
      <c r="F78" s="7">
        <f t="shared" si="399"/>
        <v>14</v>
      </c>
      <c r="G78" s="7">
        <f t="shared" si="399"/>
        <v>6</v>
      </c>
      <c r="H78" s="7">
        <f t="shared" si="399"/>
        <v>6</v>
      </c>
      <c r="I78" s="7">
        <f t="shared" si="399"/>
        <v>144</v>
      </c>
      <c r="J78" s="7">
        <f t="shared" si="399"/>
        <v>46</v>
      </c>
      <c r="K78" s="6">
        <f>AVERAGE(K77)</f>
        <v>0.31944444444444442</v>
      </c>
      <c r="L78" s="14"/>
      <c r="M78" s="40">
        <f t="shared" ref="M78:S78" si="400">AVERAGE(M77)</f>
        <v>1.91</v>
      </c>
      <c r="N78" s="41">
        <f t="shared" si="400"/>
        <v>2.6</v>
      </c>
      <c r="O78" s="41">
        <f t="shared" si="400"/>
        <v>2</v>
      </c>
      <c r="P78" s="41">
        <f t="shared" si="400"/>
        <v>1.83</v>
      </c>
      <c r="Q78" s="41">
        <f t="shared" si="400"/>
        <v>3.5</v>
      </c>
      <c r="R78" s="41">
        <f t="shared" si="400"/>
        <v>2.4343478260869564</v>
      </c>
      <c r="S78" s="42">
        <f t="shared" si="400"/>
        <v>1.91</v>
      </c>
      <c r="T78" s="3"/>
      <c r="U78" s="97">
        <f t="shared" ref="U78" si="401">AVERAGE(U77)</f>
        <v>0.27550999999999998</v>
      </c>
      <c r="V78" s="98">
        <f t="shared" ref="V78" si="402">AVERAGE(V77)</f>
        <v>0</v>
      </c>
      <c r="W78" s="98">
        <f t="shared" ref="W78" si="403">AVERAGE(W77)</f>
        <v>0.21428999999999998</v>
      </c>
      <c r="X78" s="98">
        <f t="shared" ref="X78" si="404">AVERAGE(X77)</f>
        <v>0.33332999999999996</v>
      </c>
      <c r="Y78" s="98">
        <f t="shared" ref="Y78" si="405">AVERAGE(Y77)</f>
        <v>0</v>
      </c>
      <c r="Z78" s="98">
        <f t="shared" ref="Z78" si="406">AVERAGE(Z77)</f>
        <v>0.10869652173913043</v>
      </c>
      <c r="AA78" s="98">
        <f t="shared" ref="AA78" si="407">AVERAGE(AA77)</f>
        <v>0.27550999999999998</v>
      </c>
      <c r="AB78" s="99">
        <f t="shared" ref="AB78" si="408">AVERAGE(AB77)</f>
        <v>0.2222223611111111</v>
      </c>
      <c r="AC78" s="3"/>
      <c r="AD78" s="97">
        <f t="shared" ref="AD78" si="409">AVERAGE(AD77)</f>
        <v>0.15306</v>
      </c>
      <c r="AE78" s="98">
        <f t="shared" ref="AE78" si="410">AVERAGE(AE77)</f>
        <v>0.15</v>
      </c>
      <c r="AF78" s="98">
        <f t="shared" ref="AF78" si="411">AVERAGE(AF77)</f>
        <v>0.14285999999999999</v>
      </c>
      <c r="AG78" s="98">
        <f t="shared" ref="AG78" si="412">AVERAGE(AG77)</f>
        <v>0.16667000000000001</v>
      </c>
      <c r="AH78" s="98">
        <f t="shared" ref="AH78" si="413">AVERAGE(AH77)</f>
        <v>0</v>
      </c>
      <c r="AI78" s="98">
        <f t="shared" ref="AI78" si="414">AVERAGE(AI77)</f>
        <v>0.13043608695652176</v>
      </c>
      <c r="AJ78" s="98">
        <f t="shared" ref="AJ78" si="415">AVERAGE(AJ77)</f>
        <v>0.15306</v>
      </c>
      <c r="AK78" s="99">
        <f t="shared" ref="AK78" si="416">AVERAGE(AK77)</f>
        <v>0.14583291666666667</v>
      </c>
      <c r="AL78" s="3"/>
      <c r="AM78" s="97">
        <f t="shared" ref="AM78" si="417">AVERAGE(AM77)</f>
        <v>0.42857000000000001</v>
      </c>
      <c r="AN78" s="98">
        <f t="shared" ref="AN78" si="418">AVERAGE(AN77)</f>
        <v>0.15</v>
      </c>
      <c r="AO78" s="98">
        <f t="shared" ref="AO78" si="419">AVERAGE(AO77)</f>
        <v>0.35714999999999997</v>
      </c>
      <c r="AP78" s="98">
        <f t="shared" ref="AP78" si="420">AVERAGE(AP77)</f>
        <v>0.5</v>
      </c>
      <c r="AQ78" s="98">
        <f t="shared" ref="AQ78" si="421">AVERAGE(AQ77)</f>
        <v>0</v>
      </c>
      <c r="AR78" s="98">
        <f t="shared" ref="AR78" si="422">AVERAGE(AR77)</f>
        <v>0.23913260869565217</v>
      </c>
      <c r="AS78" s="98">
        <f t="shared" ref="AS78" si="423">AVERAGE(AS77)</f>
        <v>0.42857000000000001</v>
      </c>
      <c r="AT78" s="99">
        <f t="shared" ref="AT78" si="424">AVERAGE(AT77)</f>
        <v>0.3680552777777778</v>
      </c>
      <c r="AU78" s="3"/>
    </row>
    <row r="79" spans="1:47" ht="15.95" thickBot="1">
      <c r="A79" s="3"/>
      <c r="B79" s="12"/>
      <c r="C79" s="11" t="s">
        <v>60</v>
      </c>
      <c r="D79" s="46">
        <v>25</v>
      </c>
      <c r="E79" s="47">
        <v>7</v>
      </c>
      <c r="F79" s="48">
        <v>5</v>
      </c>
      <c r="G79" s="48">
        <v>3</v>
      </c>
      <c r="H79" s="156" t="s">
        <v>48</v>
      </c>
      <c r="I79" s="49">
        <f t="shared" ref="I79" si="425">SUM(D79:H79)</f>
        <v>40</v>
      </c>
      <c r="J79" s="49">
        <f>SUM(E79:H79)</f>
        <v>15</v>
      </c>
      <c r="K79" s="50">
        <f>J79/I79</f>
        <v>0.375</v>
      </c>
      <c r="L79" s="14"/>
      <c r="M79" s="10">
        <v>1.8</v>
      </c>
      <c r="N79" s="9">
        <v>2.57</v>
      </c>
      <c r="O79" s="9">
        <v>3.4</v>
      </c>
      <c r="P79" s="9">
        <v>3.33</v>
      </c>
      <c r="Q79" s="9" t="s">
        <v>48</v>
      </c>
      <c r="R79" s="9">
        <f>SUMPRODUCT(E79:H79,N79:Q79)/SUM(E79:H79)</f>
        <v>2.9986666666666664</v>
      </c>
      <c r="S79" s="8">
        <f>M79</f>
        <v>1.8</v>
      </c>
      <c r="T79" s="3"/>
      <c r="U79" s="100">
        <v>0.04</v>
      </c>
      <c r="V79" s="101">
        <v>0</v>
      </c>
      <c r="W79" s="101">
        <v>0</v>
      </c>
      <c r="X79" s="101">
        <v>0</v>
      </c>
      <c r="Y79" s="101" t="s">
        <v>48</v>
      </c>
      <c r="Z79" s="101">
        <f t="shared" ref="Z79" si="426">SUMPRODUCT(E79:H79,V79:Y79)/SUM(E79:H79)</f>
        <v>0</v>
      </c>
      <c r="AA79" s="101">
        <f t="shared" ref="AA79" si="427">U79</f>
        <v>0.04</v>
      </c>
      <c r="AB79" s="50">
        <f t="shared" ref="AB79" si="428">((Z79*J79)+(AA79*D79))/I79</f>
        <v>2.5000000000000001E-2</v>
      </c>
      <c r="AC79" s="3"/>
      <c r="AD79" s="128">
        <v>0.44</v>
      </c>
      <c r="AE79" s="129">
        <v>0.14285999999999999</v>
      </c>
      <c r="AF79" s="129">
        <v>0</v>
      </c>
      <c r="AG79" s="129">
        <v>0</v>
      </c>
      <c r="AH79" s="129" t="s">
        <v>48</v>
      </c>
      <c r="AI79" s="129">
        <f t="shared" ref="AI79" si="429">SUMPRODUCT(E79:H79,AE79:AH79)/SUM(E79:H79)</f>
        <v>6.6667999999999991E-2</v>
      </c>
      <c r="AJ79" s="129">
        <f t="shared" ref="AJ79" si="430">AD79</f>
        <v>0.44</v>
      </c>
      <c r="AK79" s="130">
        <f t="shared" ref="AK79" si="431">((AI79*J79)+(AJ79*D79))/I79</f>
        <v>0.3000005</v>
      </c>
      <c r="AL79" s="3"/>
      <c r="AM79" s="100">
        <f t="shared" ref="AM79" si="432">U79+AD79</f>
        <v>0.48</v>
      </c>
      <c r="AN79" s="101">
        <f t="shared" ref="AN79" si="433">V79+AE79</f>
        <v>0.14285999999999999</v>
      </c>
      <c r="AO79" s="101">
        <f t="shared" ref="AO79" si="434">W79+AF79</f>
        <v>0</v>
      </c>
      <c r="AP79" s="101">
        <f t="shared" ref="AP79" si="435">X79+AG79</f>
        <v>0</v>
      </c>
      <c r="AQ79" s="129" t="s">
        <v>48</v>
      </c>
      <c r="AR79" s="101">
        <f t="shared" ref="AR79" si="436">SUMPRODUCT(E79:H79,AN79:AQ79)/SUM(E79:H79)</f>
        <v>6.6667999999999991E-2</v>
      </c>
      <c r="AS79" s="101">
        <f t="shared" ref="AS79" si="437">AM79</f>
        <v>0.48</v>
      </c>
      <c r="AT79" s="50">
        <f t="shared" ref="AT79" si="438">((AR79*J79)+(AS79*D79))/I79</f>
        <v>0.32500049999999997</v>
      </c>
      <c r="AU79" s="3"/>
    </row>
    <row r="80" spans="1:47" ht="15.95" thickBot="1">
      <c r="A80" s="3"/>
      <c r="B80" s="255" t="s">
        <v>60</v>
      </c>
      <c r="C80" s="256"/>
      <c r="D80" s="45">
        <f>SUM(D79)</f>
        <v>25</v>
      </c>
      <c r="E80" s="7">
        <f t="shared" ref="E80:J80" si="439">SUM(E79)</f>
        <v>7</v>
      </c>
      <c r="F80" s="7">
        <f t="shared" si="439"/>
        <v>5</v>
      </c>
      <c r="G80" s="7">
        <f t="shared" si="439"/>
        <v>3</v>
      </c>
      <c r="H80" s="168" t="s">
        <v>48</v>
      </c>
      <c r="I80" s="7">
        <f t="shared" si="439"/>
        <v>40</v>
      </c>
      <c r="J80" s="7">
        <f t="shared" si="439"/>
        <v>15</v>
      </c>
      <c r="K80" s="6">
        <f>AVERAGE(K79)</f>
        <v>0.375</v>
      </c>
      <c r="L80" s="14"/>
      <c r="M80" s="40">
        <f t="shared" ref="M80:S80" si="440">AVERAGE(M79)</f>
        <v>1.8</v>
      </c>
      <c r="N80" s="41">
        <f t="shared" si="440"/>
        <v>2.57</v>
      </c>
      <c r="O80" s="41">
        <f t="shared" si="440"/>
        <v>3.4</v>
      </c>
      <c r="P80" s="41">
        <f t="shared" si="440"/>
        <v>3.33</v>
      </c>
      <c r="Q80" s="167" t="s">
        <v>48</v>
      </c>
      <c r="R80" s="41">
        <f t="shared" si="440"/>
        <v>2.9986666666666664</v>
      </c>
      <c r="S80" s="42">
        <f t="shared" si="440"/>
        <v>1.8</v>
      </c>
      <c r="T80" s="3"/>
      <c r="U80" s="97">
        <f t="shared" ref="U80" si="441">AVERAGE(U79)</f>
        <v>0.04</v>
      </c>
      <c r="V80" s="98">
        <f t="shared" ref="V80" si="442">AVERAGE(V79)</f>
        <v>0</v>
      </c>
      <c r="W80" s="98">
        <f t="shared" ref="W80" si="443">AVERAGE(W79)</f>
        <v>0</v>
      </c>
      <c r="X80" s="98">
        <f t="shared" ref="X80" si="444">AVERAGE(X79)</f>
        <v>0</v>
      </c>
      <c r="Y80" s="227" t="s">
        <v>48</v>
      </c>
      <c r="Z80" s="98">
        <f t="shared" ref="Z80" si="445">AVERAGE(Z79)</f>
        <v>0</v>
      </c>
      <c r="AA80" s="98">
        <f t="shared" ref="AA80" si="446">AVERAGE(AA79)</f>
        <v>0.04</v>
      </c>
      <c r="AB80" s="99">
        <f t="shared" ref="AB80" si="447">AVERAGE(AB79)</f>
        <v>2.5000000000000001E-2</v>
      </c>
      <c r="AC80" s="3"/>
      <c r="AD80" s="97">
        <f t="shared" ref="AD80" si="448">AVERAGE(AD79)</f>
        <v>0.44</v>
      </c>
      <c r="AE80" s="98">
        <f t="shared" ref="AE80" si="449">AVERAGE(AE79)</f>
        <v>0.14285999999999999</v>
      </c>
      <c r="AF80" s="98">
        <f t="shared" ref="AF80" si="450">AVERAGE(AF79)</f>
        <v>0</v>
      </c>
      <c r="AG80" s="98">
        <f t="shared" ref="AG80" si="451">AVERAGE(AG79)</f>
        <v>0</v>
      </c>
      <c r="AH80" s="242" t="s">
        <v>48</v>
      </c>
      <c r="AI80" s="98">
        <f t="shared" ref="AI80" si="452">AVERAGE(AI79)</f>
        <v>6.6667999999999991E-2</v>
      </c>
      <c r="AJ80" s="98">
        <f t="shared" ref="AJ80" si="453">AVERAGE(AJ79)</f>
        <v>0.44</v>
      </c>
      <c r="AK80" s="99">
        <f t="shared" ref="AK80" si="454">AVERAGE(AK79)</f>
        <v>0.3000005</v>
      </c>
      <c r="AL80" s="3"/>
      <c r="AM80" s="97">
        <f t="shared" ref="AM80" si="455">AVERAGE(AM79)</f>
        <v>0.48</v>
      </c>
      <c r="AN80" s="98">
        <f t="shared" ref="AN80" si="456">AVERAGE(AN79)</f>
        <v>0.14285999999999999</v>
      </c>
      <c r="AO80" s="98">
        <f t="shared" ref="AO80" si="457">AVERAGE(AO79)</f>
        <v>0</v>
      </c>
      <c r="AP80" s="98">
        <f t="shared" ref="AP80" si="458">AVERAGE(AP79)</f>
        <v>0</v>
      </c>
      <c r="AQ80" s="98" t="s">
        <v>48</v>
      </c>
      <c r="AR80" s="98">
        <f t="shared" ref="AR80" si="459">AVERAGE(AR79)</f>
        <v>6.6667999999999991E-2</v>
      </c>
      <c r="AS80" s="98">
        <f t="shared" ref="AS80" si="460">AVERAGE(AS79)</f>
        <v>0.48</v>
      </c>
      <c r="AT80" s="99">
        <f t="shared" ref="AT80" si="461">AVERAGE(AT79)</f>
        <v>0.32500049999999997</v>
      </c>
      <c r="AU80" s="3"/>
    </row>
    <row r="81" spans="1:47" ht="15.95" thickBot="1">
      <c r="A81" s="3"/>
      <c r="B81" s="12"/>
      <c r="C81" s="11" t="s">
        <v>61</v>
      </c>
      <c r="D81" s="204">
        <v>50</v>
      </c>
      <c r="E81" s="205">
        <v>14</v>
      </c>
      <c r="F81" s="83">
        <v>13</v>
      </c>
      <c r="G81" s="83">
        <v>5</v>
      </c>
      <c r="H81" s="83">
        <v>4</v>
      </c>
      <c r="I81" s="206">
        <f t="shared" ref="I81" si="462">SUM(D81:H81)</f>
        <v>86</v>
      </c>
      <c r="J81" s="206">
        <f>SUM(E81:H81)</f>
        <v>36</v>
      </c>
      <c r="K81" s="207">
        <f>J81/I81</f>
        <v>0.41860465116279072</v>
      </c>
      <c r="L81" s="14"/>
      <c r="M81" s="58">
        <v>1.92</v>
      </c>
      <c r="N81" s="59">
        <v>2.57</v>
      </c>
      <c r="O81" s="59">
        <v>1.85</v>
      </c>
      <c r="P81" s="59">
        <v>2.6</v>
      </c>
      <c r="Q81" s="59">
        <v>2.5</v>
      </c>
      <c r="R81" s="59">
        <f>SUMPRODUCT(E81:H81,N81:Q81)/SUM(E81:H81)</f>
        <v>2.3063888888888888</v>
      </c>
      <c r="S81" s="60">
        <f>M81</f>
        <v>1.92</v>
      </c>
      <c r="T81" s="3"/>
      <c r="U81" s="103">
        <v>0.2</v>
      </c>
      <c r="V81" s="104">
        <v>0.14285999999999999</v>
      </c>
      <c r="W81" s="104">
        <v>0.30768999999999996</v>
      </c>
      <c r="X81" s="104">
        <v>0</v>
      </c>
      <c r="Y81" s="104">
        <v>0</v>
      </c>
      <c r="Z81" s="104">
        <f t="shared" ref="Z81" si="463">SUMPRODUCT(E81:H81,V81:Y81)/SUM(E81:H81)</f>
        <v>0.16666694444444444</v>
      </c>
      <c r="AA81" s="104">
        <f t="shared" ref="AA81" si="464">U81</f>
        <v>0.2</v>
      </c>
      <c r="AB81" s="207">
        <f t="shared" ref="AB81" si="465">((Z81*J81)+(AA81*D81))/I81</f>
        <v>0.18604662790697674</v>
      </c>
      <c r="AC81" s="3"/>
      <c r="AD81" s="131">
        <v>0.14000000000000001</v>
      </c>
      <c r="AE81" s="132">
        <v>0</v>
      </c>
      <c r="AF81" s="132">
        <v>7.6923000000000005E-2</v>
      </c>
      <c r="AG81" s="132">
        <v>0</v>
      </c>
      <c r="AH81" s="132">
        <v>0.25</v>
      </c>
      <c r="AI81" s="132">
        <f t="shared" ref="AI81" si="466">SUMPRODUCT(E81:H81,AE81:AH81)/SUM(E81:H81)</f>
        <v>5.555552777777778E-2</v>
      </c>
      <c r="AJ81" s="132">
        <f t="shared" ref="AJ81" si="467">AD81</f>
        <v>0.14000000000000001</v>
      </c>
      <c r="AK81" s="133">
        <f t="shared" ref="AK81" si="468">((AI81*J81)+(AJ81*D81))/I81</f>
        <v>0.10465115116279071</v>
      </c>
      <c r="AL81" s="3"/>
      <c r="AM81" s="100">
        <f t="shared" ref="AM81" si="469">U81+AD81</f>
        <v>0.34</v>
      </c>
      <c r="AN81" s="101">
        <f t="shared" ref="AN81" si="470">V81+AE81</f>
        <v>0.14285999999999999</v>
      </c>
      <c r="AO81" s="101">
        <f t="shared" ref="AO81" si="471">W81+AF81</f>
        <v>0.38461299999999998</v>
      </c>
      <c r="AP81" s="101">
        <f t="shared" ref="AP81" si="472">X81+AG81</f>
        <v>0</v>
      </c>
      <c r="AQ81" s="102">
        <f t="shared" ref="AQ81" si="473">Y81+AH81</f>
        <v>0.25</v>
      </c>
      <c r="AR81" s="101">
        <f t="shared" ref="AR81" si="474">SUMPRODUCT(E81:H81,AN81:AQ81)/SUM(E81:H81)</f>
        <v>0.22222247222222224</v>
      </c>
      <c r="AS81" s="101">
        <f t="shared" ref="AS81" si="475">AM81</f>
        <v>0.34</v>
      </c>
      <c r="AT81" s="50">
        <f t="shared" ref="AT81" si="476">((AR81*J81)+(AS81*D81))/I81</f>
        <v>0.2906977790697674</v>
      </c>
      <c r="AU81" s="3"/>
    </row>
    <row r="82" spans="1:47" ht="15.95" thickBot="1">
      <c r="A82" s="3"/>
      <c r="B82" s="255" t="s">
        <v>61</v>
      </c>
      <c r="C82" s="256"/>
      <c r="D82" s="45">
        <f>SUM(D81)</f>
        <v>50</v>
      </c>
      <c r="E82" s="7">
        <f t="shared" ref="E82:J82" si="477">SUM(E81)</f>
        <v>14</v>
      </c>
      <c r="F82" s="7">
        <f t="shared" si="477"/>
        <v>13</v>
      </c>
      <c r="G82" s="7">
        <f t="shared" si="477"/>
        <v>5</v>
      </c>
      <c r="H82" s="7">
        <f t="shared" si="477"/>
        <v>4</v>
      </c>
      <c r="I82" s="7">
        <f t="shared" si="477"/>
        <v>86</v>
      </c>
      <c r="J82" s="7">
        <f t="shared" si="477"/>
        <v>36</v>
      </c>
      <c r="K82" s="6">
        <f>AVERAGE(K81)</f>
        <v>0.41860465116279072</v>
      </c>
      <c r="L82" s="14"/>
      <c r="M82" s="40">
        <f t="shared" ref="M82:S82" si="478">AVERAGE(M81)</f>
        <v>1.92</v>
      </c>
      <c r="N82" s="41">
        <f t="shared" si="478"/>
        <v>2.57</v>
      </c>
      <c r="O82" s="41">
        <f t="shared" si="478"/>
        <v>1.85</v>
      </c>
      <c r="P82" s="41">
        <f t="shared" si="478"/>
        <v>2.6</v>
      </c>
      <c r="Q82" s="41">
        <f t="shared" si="478"/>
        <v>2.5</v>
      </c>
      <c r="R82" s="41">
        <f t="shared" si="478"/>
        <v>2.3063888888888888</v>
      </c>
      <c r="S82" s="42">
        <f t="shared" si="478"/>
        <v>1.92</v>
      </c>
      <c r="T82" s="3"/>
      <c r="U82" s="97">
        <f t="shared" ref="U82" si="479">AVERAGE(U81)</f>
        <v>0.2</v>
      </c>
      <c r="V82" s="98">
        <f t="shared" ref="V82" si="480">AVERAGE(V81)</f>
        <v>0.14285999999999999</v>
      </c>
      <c r="W82" s="98">
        <f t="shared" ref="W82" si="481">AVERAGE(W81)</f>
        <v>0.30768999999999996</v>
      </c>
      <c r="X82" s="98">
        <f t="shared" ref="X82" si="482">AVERAGE(X81)</f>
        <v>0</v>
      </c>
      <c r="Y82" s="98">
        <f t="shared" ref="Y82" si="483">AVERAGE(Y81)</f>
        <v>0</v>
      </c>
      <c r="Z82" s="98">
        <f t="shared" ref="Z82" si="484">AVERAGE(Z81)</f>
        <v>0.16666694444444444</v>
      </c>
      <c r="AA82" s="98">
        <f t="shared" ref="AA82" si="485">AVERAGE(AA81)</f>
        <v>0.2</v>
      </c>
      <c r="AB82" s="99">
        <f t="shared" ref="AB82" si="486">AVERAGE(AB81)</f>
        <v>0.18604662790697674</v>
      </c>
      <c r="AC82" s="3"/>
      <c r="AD82" s="97">
        <f t="shared" ref="AD82" si="487">AVERAGE(AD81)</f>
        <v>0.14000000000000001</v>
      </c>
      <c r="AE82" s="98">
        <f t="shared" ref="AE82" si="488">AVERAGE(AE81)</f>
        <v>0</v>
      </c>
      <c r="AF82" s="98">
        <f t="shared" ref="AF82" si="489">AVERAGE(AF81)</f>
        <v>7.6923000000000005E-2</v>
      </c>
      <c r="AG82" s="98">
        <f t="shared" ref="AG82" si="490">AVERAGE(AG81)</f>
        <v>0</v>
      </c>
      <c r="AH82" s="98">
        <f t="shared" ref="AH82" si="491">AVERAGE(AH81)</f>
        <v>0.25</v>
      </c>
      <c r="AI82" s="98">
        <f t="shared" ref="AI82" si="492">AVERAGE(AI81)</f>
        <v>5.555552777777778E-2</v>
      </c>
      <c r="AJ82" s="98">
        <f t="shared" ref="AJ82" si="493">AVERAGE(AJ81)</f>
        <v>0.14000000000000001</v>
      </c>
      <c r="AK82" s="99">
        <f t="shared" ref="AK82" si="494">AVERAGE(AK81)</f>
        <v>0.10465115116279071</v>
      </c>
      <c r="AL82" s="3"/>
      <c r="AM82" s="97">
        <f t="shared" ref="AM82" si="495">AVERAGE(AM81)</f>
        <v>0.34</v>
      </c>
      <c r="AN82" s="98">
        <f t="shared" ref="AN82" si="496">AVERAGE(AN81)</f>
        <v>0.14285999999999999</v>
      </c>
      <c r="AO82" s="98">
        <f t="shared" ref="AO82" si="497">AVERAGE(AO81)</f>
        <v>0.38461299999999998</v>
      </c>
      <c r="AP82" s="98">
        <f t="shared" ref="AP82" si="498">AVERAGE(AP81)</f>
        <v>0</v>
      </c>
      <c r="AQ82" s="98">
        <f t="shared" ref="AQ82" si="499">AVERAGE(AQ81)</f>
        <v>0.25</v>
      </c>
      <c r="AR82" s="98">
        <f t="shared" ref="AR82" si="500">AVERAGE(AR81)</f>
        <v>0.22222247222222224</v>
      </c>
      <c r="AS82" s="98">
        <f t="shared" ref="AS82" si="501">AVERAGE(AS81)</f>
        <v>0.34</v>
      </c>
      <c r="AT82" s="99">
        <f t="shared" ref="AT82" si="502">AVERAGE(AT81)</f>
        <v>0.2906977790697674</v>
      </c>
      <c r="AU82" s="3"/>
    </row>
    <row r="83" spans="1:47">
      <c r="A83" s="3"/>
      <c r="B83" s="12"/>
      <c r="C83" s="11" t="s">
        <v>62</v>
      </c>
      <c r="D83" s="46">
        <v>17</v>
      </c>
      <c r="E83" s="47">
        <v>1</v>
      </c>
      <c r="F83" s="48">
        <v>1</v>
      </c>
      <c r="G83" s="27" t="s">
        <v>48</v>
      </c>
      <c r="H83" s="27" t="s">
        <v>48</v>
      </c>
      <c r="I83" s="49">
        <f t="shared" ref="I83:I87" si="503">SUM(D83:H83)</f>
        <v>19</v>
      </c>
      <c r="J83" s="49">
        <f t="shared" ref="J83:J87" si="504">SUM(E83:H83)</f>
        <v>2</v>
      </c>
      <c r="K83" s="50">
        <f t="shared" ref="K83:K87" si="505">J83/I83</f>
        <v>0.10526315789473684</v>
      </c>
      <c r="L83" s="14"/>
      <c r="M83" s="10">
        <v>3</v>
      </c>
      <c r="N83" s="9">
        <v>4</v>
      </c>
      <c r="O83" s="9">
        <v>3</v>
      </c>
      <c r="P83" s="9" t="s">
        <v>48</v>
      </c>
      <c r="Q83" s="9" t="s">
        <v>48</v>
      </c>
      <c r="R83" s="9">
        <f t="shared" ref="R83:R87" si="506">SUMPRODUCT(E83:H83,N83:Q83)/SUM(E83:H83)</f>
        <v>3.5</v>
      </c>
      <c r="S83" s="8">
        <f t="shared" ref="S83:S87" si="507">M83</f>
        <v>3</v>
      </c>
      <c r="T83" s="3"/>
      <c r="U83" s="100">
        <v>0</v>
      </c>
      <c r="V83" s="101">
        <v>0</v>
      </c>
      <c r="W83" s="101">
        <v>0</v>
      </c>
      <c r="X83" s="101" t="s">
        <v>48</v>
      </c>
      <c r="Y83" s="101" t="s">
        <v>48</v>
      </c>
      <c r="Z83" s="101">
        <f t="shared" ref="Z83:Z87" si="508">SUMPRODUCT(E83:H83,V83:Y83)/SUM(E83:H83)</f>
        <v>0</v>
      </c>
      <c r="AA83" s="101">
        <f t="shared" ref="AA83:AA87" si="509">U83</f>
        <v>0</v>
      </c>
      <c r="AB83" s="50">
        <f t="shared" ref="AB83:AB87" si="510">((Z83*J83)+(AA83*D83))/I83</f>
        <v>0</v>
      </c>
      <c r="AC83" s="3"/>
      <c r="AD83" s="128">
        <v>0.11765</v>
      </c>
      <c r="AE83" s="129">
        <v>0</v>
      </c>
      <c r="AF83" s="129">
        <v>0</v>
      </c>
      <c r="AG83" s="129" t="s">
        <v>48</v>
      </c>
      <c r="AH83" s="129" t="s">
        <v>48</v>
      </c>
      <c r="AI83" s="129">
        <f t="shared" ref="AI83:AI87" si="511">SUMPRODUCT(E83:H83,AE83:AH83)/SUM(E83:H83)</f>
        <v>0</v>
      </c>
      <c r="AJ83" s="129">
        <f t="shared" ref="AJ83:AJ87" si="512">AD83</f>
        <v>0.11765</v>
      </c>
      <c r="AK83" s="130">
        <f t="shared" ref="AK83:AK87" si="513">((AI83*J83)+(AJ83*D83))/I83</f>
        <v>0.1052657894736842</v>
      </c>
      <c r="AL83" s="3"/>
      <c r="AM83" s="100">
        <f t="shared" ref="AM83" si="514">U83+AD83</f>
        <v>0.11765</v>
      </c>
      <c r="AN83" s="101">
        <f t="shared" ref="AN83" si="515">V83+AE83</f>
        <v>0</v>
      </c>
      <c r="AO83" s="101">
        <f t="shared" ref="AO83" si="516">W83+AF83</f>
        <v>0</v>
      </c>
      <c r="AP83" s="129" t="s">
        <v>48</v>
      </c>
      <c r="AQ83" s="129" t="s">
        <v>48</v>
      </c>
      <c r="AR83" s="101">
        <f t="shared" ref="AR83" si="517">SUMPRODUCT(E83:H83,AN83:AQ83)/SUM(E83:H83)</f>
        <v>0</v>
      </c>
      <c r="AS83" s="101">
        <f t="shared" ref="AS83" si="518">AM83</f>
        <v>0.11765</v>
      </c>
      <c r="AT83" s="50">
        <f t="shared" ref="AT83" si="519">((AR83*J83)+(AS83*D83))/I83</f>
        <v>0.1052657894736842</v>
      </c>
      <c r="AU83" s="3"/>
    </row>
    <row r="84" spans="1:47">
      <c r="A84" s="3"/>
      <c r="B84" s="12"/>
      <c r="C84" s="11" t="s">
        <v>62</v>
      </c>
      <c r="D84" s="46">
        <v>17</v>
      </c>
      <c r="E84" s="47">
        <v>1</v>
      </c>
      <c r="F84" s="48">
        <v>1</v>
      </c>
      <c r="G84" s="48">
        <v>1</v>
      </c>
      <c r="H84" s="27" t="s">
        <v>48</v>
      </c>
      <c r="I84" s="49">
        <f t="shared" si="503"/>
        <v>20</v>
      </c>
      <c r="J84" s="49">
        <f t="shared" si="504"/>
        <v>3</v>
      </c>
      <c r="K84" s="50">
        <f t="shared" si="505"/>
        <v>0.15</v>
      </c>
      <c r="L84" s="14"/>
      <c r="M84" s="10">
        <v>3.24</v>
      </c>
      <c r="N84" s="9">
        <v>3</v>
      </c>
      <c r="O84" s="9">
        <v>3</v>
      </c>
      <c r="P84" s="9">
        <v>4</v>
      </c>
      <c r="Q84" s="9" t="s">
        <v>48</v>
      </c>
      <c r="R84" s="9">
        <f t="shared" si="506"/>
        <v>3.3333333333333335</v>
      </c>
      <c r="S84" s="8">
        <f t="shared" si="507"/>
        <v>3.24</v>
      </c>
      <c r="T84" s="3"/>
      <c r="U84" s="100">
        <v>0</v>
      </c>
      <c r="V84" s="101">
        <v>0</v>
      </c>
      <c r="W84" s="101">
        <v>0</v>
      </c>
      <c r="X84" s="101">
        <v>0</v>
      </c>
      <c r="Y84" s="101" t="s">
        <v>48</v>
      </c>
      <c r="Z84" s="101">
        <f t="shared" si="508"/>
        <v>0</v>
      </c>
      <c r="AA84" s="101">
        <f t="shared" si="509"/>
        <v>0</v>
      </c>
      <c r="AB84" s="50">
        <f t="shared" si="510"/>
        <v>0</v>
      </c>
      <c r="AC84" s="3"/>
      <c r="AD84" s="128">
        <v>5.8823999999999994E-2</v>
      </c>
      <c r="AE84" s="129">
        <v>0</v>
      </c>
      <c r="AF84" s="129">
        <v>0</v>
      </c>
      <c r="AG84" s="129">
        <v>0</v>
      </c>
      <c r="AH84" s="129" t="s">
        <v>48</v>
      </c>
      <c r="AI84" s="129">
        <f t="shared" si="511"/>
        <v>0</v>
      </c>
      <c r="AJ84" s="129">
        <f t="shared" si="512"/>
        <v>5.8823999999999994E-2</v>
      </c>
      <c r="AK84" s="130">
        <f t="shared" si="513"/>
        <v>5.00004E-2</v>
      </c>
      <c r="AL84" s="3"/>
      <c r="AM84" s="100">
        <f t="shared" ref="AM84:AM87" si="520">U84+AD84</f>
        <v>5.8823999999999994E-2</v>
      </c>
      <c r="AN84" s="101">
        <f t="shared" ref="AN84:AN86" si="521">V84+AE84</f>
        <v>0</v>
      </c>
      <c r="AO84" s="101">
        <f t="shared" ref="AO84:AO87" si="522">W84+AF84</f>
        <v>0</v>
      </c>
      <c r="AP84" s="101">
        <f t="shared" ref="AP84:AP86" si="523">X84+AG84</f>
        <v>0</v>
      </c>
      <c r="AQ84" s="129" t="s">
        <v>48</v>
      </c>
      <c r="AR84" s="101">
        <f t="shared" ref="AR84:AR87" si="524">SUMPRODUCT(E84:H84,AN84:AQ84)/SUM(E84:H84)</f>
        <v>0</v>
      </c>
      <c r="AS84" s="101">
        <f t="shared" ref="AS84:AS87" si="525">AM84</f>
        <v>5.8823999999999994E-2</v>
      </c>
      <c r="AT84" s="50">
        <f t="shared" ref="AT84:AT87" si="526">((AR84*J84)+(AS84*D84))/I84</f>
        <v>5.00004E-2</v>
      </c>
      <c r="AU84" s="3"/>
    </row>
    <row r="85" spans="1:47">
      <c r="A85" s="3"/>
      <c r="B85" s="12"/>
      <c r="C85" s="11" t="s">
        <v>62</v>
      </c>
      <c r="D85" s="46">
        <v>14</v>
      </c>
      <c r="E85" s="47">
        <v>2</v>
      </c>
      <c r="F85" s="48">
        <v>2</v>
      </c>
      <c r="G85" s="48">
        <v>1</v>
      </c>
      <c r="H85" s="48">
        <v>1</v>
      </c>
      <c r="I85" s="49">
        <f t="shared" si="503"/>
        <v>20</v>
      </c>
      <c r="J85" s="49">
        <f t="shared" si="504"/>
        <v>6</v>
      </c>
      <c r="K85" s="50">
        <f t="shared" si="505"/>
        <v>0.3</v>
      </c>
      <c r="L85" s="14"/>
      <c r="M85" s="10">
        <v>2.86</v>
      </c>
      <c r="N85" s="9">
        <v>4</v>
      </c>
      <c r="O85" s="9">
        <v>3.5</v>
      </c>
      <c r="P85" s="9">
        <v>4</v>
      </c>
      <c r="Q85" s="9">
        <v>4</v>
      </c>
      <c r="R85" s="9">
        <f t="shared" si="506"/>
        <v>3.8333333333333335</v>
      </c>
      <c r="S85" s="8">
        <f t="shared" si="507"/>
        <v>2.86</v>
      </c>
      <c r="T85" s="3"/>
      <c r="U85" s="100">
        <v>0.14285999999999999</v>
      </c>
      <c r="V85" s="101">
        <v>0</v>
      </c>
      <c r="W85" s="101">
        <v>0</v>
      </c>
      <c r="X85" s="101">
        <v>0</v>
      </c>
      <c r="Y85" s="101">
        <v>0</v>
      </c>
      <c r="Z85" s="101">
        <f t="shared" si="508"/>
        <v>0</v>
      </c>
      <c r="AA85" s="101">
        <f t="shared" si="509"/>
        <v>0.14285999999999999</v>
      </c>
      <c r="AB85" s="50">
        <f t="shared" si="510"/>
        <v>0.10000199999999999</v>
      </c>
      <c r="AC85" s="3"/>
      <c r="AD85" s="128">
        <v>0</v>
      </c>
      <c r="AE85" s="129">
        <v>0</v>
      </c>
      <c r="AF85" s="129">
        <v>0</v>
      </c>
      <c r="AG85" s="129">
        <v>0</v>
      </c>
      <c r="AH85" s="129">
        <v>0</v>
      </c>
      <c r="AI85" s="129">
        <f t="shared" si="511"/>
        <v>0</v>
      </c>
      <c r="AJ85" s="129">
        <f t="shared" si="512"/>
        <v>0</v>
      </c>
      <c r="AK85" s="130">
        <f t="shared" si="513"/>
        <v>0</v>
      </c>
      <c r="AL85" s="3"/>
      <c r="AM85" s="100">
        <f t="shared" si="520"/>
        <v>0.14285999999999999</v>
      </c>
      <c r="AN85" s="101">
        <f t="shared" si="521"/>
        <v>0</v>
      </c>
      <c r="AO85" s="101">
        <f t="shared" si="522"/>
        <v>0</v>
      </c>
      <c r="AP85" s="101">
        <f t="shared" si="523"/>
        <v>0</v>
      </c>
      <c r="AQ85" s="102">
        <f t="shared" ref="AQ85" si="527">Y85+AH85</f>
        <v>0</v>
      </c>
      <c r="AR85" s="101">
        <f t="shared" si="524"/>
        <v>0</v>
      </c>
      <c r="AS85" s="101">
        <f t="shared" si="525"/>
        <v>0.14285999999999999</v>
      </c>
      <c r="AT85" s="50">
        <f t="shared" si="526"/>
        <v>0.10000199999999999</v>
      </c>
      <c r="AU85" s="3"/>
    </row>
    <row r="86" spans="1:47">
      <c r="A86" s="3"/>
      <c r="B86" s="12"/>
      <c r="C86" s="11" t="s">
        <v>62</v>
      </c>
      <c r="D86" s="46">
        <v>14</v>
      </c>
      <c r="E86" s="47">
        <v>2</v>
      </c>
      <c r="F86" s="48">
        <v>2</v>
      </c>
      <c r="G86" s="48">
        <v>1</v>
      </c>
      <c r="H86" s="27" t="s">
        <v>48</v>
      </c>
      <c r="I86" s="49">
        <f t="shared" si="503"/>
        <v>19</v>
      </c>
      <c r="J86" s="49">
        <f t="shared" si="504"/>
        <v>5</v>
      </c>
      <c r="K86" s="50">
        <f t="shared" si="505"/>
        <v>0.26315789473684209</v>
      </c>
      <c r="L86" s="14"/>
      <c r="M86" s="10">
        <v>2.36</v>
      </c>
      <c r="N86" s="9">
        <v>2.5</v>
      </c>
      <c r="O86" s="9">
        <v>3</v>
      </c>
      <c r="P86" s="9">
        <v>2</v>
      </c>
      <c r="Q86" s="9" t="s">
        <v>48</v>
      </c>
      <c r="R86" s="9">
        <f t="shared" si="506"/>
        <v>2.6</v>
      </c>
      <c r="S86" s="8">
        <f t="shared" si="507"/>
        <v>2.36</v>
      </c>
      <c r="T86" s="3"/>
      <c r="U86" s="100">
        <v>7.1429000000000006E-2</v>
      </c>
      <c r="V86" s="101">
        <v>0</v>
      </c>
      <c r="W86" s="101">
        <v>0</v>
      </c>
      <c r="X86" s="101">
        <v>0</v>
      </c>
      <c r="Y86" s="101" t="s">
        <v>48</v>
      </c>
      <c r="Z86" s="101">
        <f t="shared" si="508"/>
        <v>0</v>
      </c>
      <c r="AA86" s="101">
        <f t="shared" si="509"/>
        <v>7.1429000000000006E-2</v>
      </c>
      <c r="AB86" s="50">
        <f t="shared" si="510"/>
        <v>5.2631894736842114E-2</v>
      </c>
      <c r="AC86" s="3"/>
      <c r="AD86" s="128">
        <v>0.14285999999999999</v>
      </c>
      <c r="AE86" s="129">
        <v>0</v>
      </c>
      <c r="AF86" s="129">
        <v>0</v>
      </c>
      <c r="AG86" s="129">
        <v>0</v>
      </c>
      <c r="AH86" s="129" t="s">
        <v>48</v>
      </c>
      <c r="AI86" s="129">
        <f t="shared" si="511"/>
        <v>0</v>
      </c>
      <c r="AJ86" s="129">
        <f t="shared" si="512"/>
        <v>0.14285999999999999</v>
      </c>
      <c r="AK86" s="130">
        <f t="shared" si="513"/>
        <v>0.10526526315789472</v>
      </c>
      <c r="AL86" s="3"/>
      <c r="AM86" s="100">
        <f t="shared" si="520"/>
        <v>0.21428900000000001</v>
      </c>
      <c r="AN86" s="101">
        <f t="shared" si="521"/>
        <v>0</v>
      </c>
      <c r="AO86" s="101">
        <f t="shared" si="522"/>
        <v>0</v>
      </c>
      <c r="AP86" s="101">
        <f t="shared" si="523"/>
        <v>0</v>
      </c>
      <c r="AQ86" s="129" t="s">
        <v>48</v>
      </c>
      <c r="AR86" s="101">
        <f t="shared" si="524"/>
        <v>0</v>
      </c>
      <c r="AS86" s="101">
        <f t="shared" si="525"/>
        <v>0.21428900000000001</v>
      </c>
      <c r="AT86" s="50">
        <f t="shared" si="526"/>
        <v>0.15789715789473685</v>
      </c>
      <c r="AU86" s="3"/>
    </row>
    <row r="87" spans="1:47" ht="15.95" thickBot="1">
      <c r="A87" s="3"/>
      <c r="B87" s="12"/>
      <c r="C87" s="11" t="s">
        <v>62</v>
      </c>
      <c r="D87" s="46">
        <v>18</v>
      </c>
      <c r="E87" s="27" t="s">
        <v>48</v>
      </c>
      <c r="F87" s="48">
        <v>2</v>
      </c>
      <c r="G87" s="27" t="s">
        <v>48</v>
      </c>
      <c r="H87" s="27" t="s">
        <v>48</v>
      </c>
      <c r="I87" s="49">
        <f t="shared" si="503"/>
        <v>20</v>
      </c>
      <c r="J87" s="49">
        <f t="shared" si="504"/>
        <v>2</v>
      </c>
      <c r="K87" s="50">
        <f t="shared" si="505"/>
        <v>0.1</v>
      </c>
      <c r="L87" s="14"/>
      <c r="M87" s="10">
        <v>2.67</v>
      </c>
      <c r="N87" s="9" t="s">
        <v>48</v>
      </c>
      <c r="O87" s="9">
        <v>2.5</v>
      </c>
      <c r="P87" s="9" t="s">
        <v>48</v>
      </c>
      <c r="Q87" s="9" t="s">
        <v>48</v>
      </c>
      <c r="R87" s="9">
        <f t="shared" si="506"/>
        <v>2.5</v>
      </c>
      <c r="S87" s="8">
        <f t="shared" si="507"/>
        <v>2.67</v>
      </c>
      <c r="T87" s="3"/>
      <c r="U87" s="100">
        <v>0</v>
      </c>
      <c r="V87" s="101" t="s">
        <v>48</v>
      </c>
      <c r="W87" s="101">
        <v>0</v>
      </c>
      <c r="X87" s="101" t="s">
        <v>48</v>
      </c>
      <c r="Y87" s="101" t="s">
        <v>48</v>
      </c>
      <c r="Z87" s="101">
        <f t="shared" si="508"/>
        <v>0</v>
      </c>
      <c r="AA87" s="101">
        <f t="shared" si="509"/>
        <v>0</v>
      </c>
      <c r="AB87" s="50">
        <f t="shared" si="510"/>
        <v>0</v>
      </c>
      <c r="AC87" s="3"/>
      <c r="AD87" s="128">
        <v>0.16667000000000001</v>
      </c>
      <c r="AE87" s="129" t="s">
        <v>48</v>
      </c>
      <c r="AF87" s="129">
        <v>0</v>
      </c>
      <c r="AG87" s="129" t="s">
        <v>48</v>
      </c>
      <c r="AH87" s="129" t="s">
        <v>48</v>
      </c>
      <c r="AI87" s="129">
        <f t="shared" si="511"/>
        <v>0</v>
      </c>
      <c r="AJ87" s="129">
        <f t="shared" si="512"/>
        <v>0.16667000000000001</v>
      </c>
      <c r="AK87" s="130">
        <f t="shared" si="513"/>
        <v>0.15000300000000003</v>
      </c>
      <c r="AL87" s="3"/>
      <c r="AM87" s="100">
        <f t="shared" si="520"/>
        <v>0.16667000000000001</v>
      </c>
      <c r="AN87" s="129" t="s">
        <v>48</v>
      </c>
      <c r="AO87" s="101">
        <f t="shared" si="522"/>
        <v>0</v>
      </c>
      <c r="AP87" s="129" t="s">
        <v>48</v>
      </c>
      <c r="AQ87" s="129" t="s">
        <v>48</v>
      </c>
      <c r="AR87" s="101">
        <f t="shared" si="524"/>
        <v>0</v>
      </c>
      <c r="AS87" s="101">
        <f t="shared" si="525"/>
        <v>0.16667000000000001</v>
      </c>
      <c r="AT87" s="50">
        <f t="shared" si="526"/>
        <v>0.15000300000000003</v>
      </c>
      <c r="AU87" s="3"/>
    </row>
    <row r="88" spans="1:47" ht="15.95" thickBot="1">
      <c r="A88" s="3"/>
      <c r="B88" s="255" t="s">
        <v>62</v>
      </c>
      <c r="C88" s="256"/>
      <c r="D88" s="45">
        <f>SUM(D83:D87)</f>
        <v>80</v>
      </c>
      <c r="E88" s="7">
        <f t="shared" ref="E88:J88" si="528">SUM(E83:E87)</f>
        <v>6</v>
      </c>
      <c r="F88" s="7">
        <f t="shared" si="528"/>
        <v>8</v>
      </c>
      <c r="G88" s="7">
        <f t="shared" si="528"/>
        <v>3</v>
      </c>
      <c r="H88" s="7">
        <f t="shared" si="528"/>
        <v>1</v>
      </c>
      <c r="I88" s="7">
        <f t="shared" si="528"/>
        <v>98</v>
      </c>
      <c r="J88" s="7">
        <f t="shared" si="528"/>
        <v>18</v>
      </c>
      <c r="K88" s="6">
        <f>AVERAGE(K83:K87)</f>
        <v>0.18368421052631578</v>
      </c>
      <c r="L88" s="14"/>
      <c r="M88" s="71">
        <f t="shared" ref="M88:S88" si="529">AVERAGE(M83:M87)</f>
        <v>2.8259999999999996</v>
      </c>
      <c r="N88" s="72">
        <f t="shared" si="529"/>
        <v>3.375</v>
      </c>
      <c r="O88" s="72">
        <f t="shared" si="529"/>
        <v>3</v>
      </c>
      <c r="P88" s="72">
        <f t="shared" si="529"/>
        <v>3.3333333333333335</v>
      </c>
      <c r="Q88" s="72">
        <f t="shared" si="529"/>
        <v>4</v>
      </c>
      <c r="R88" s="72">
        <f t="shared" si="529"/>
        <v>3.1533333333333333</v>
      </c>
      <c r="S88" s="73">
        <f t="shared" si="529"/>
        <v>2.8259999999999996</v>
      </c>
      <c r="T88" s="3"/>
      <c r="U88" s="97">
        <f t="shared" ref="U88" si="530">AVERAGE(U83:U87)</f>
        <v>4.2857800000000001E-2</v>
      </c>
      <c r="V88" s="98">
        <f t="shared" ref="V88" si="531">AVERAGE(V83:V87)</f>
        <v>0</v>
      </c>
      <c r="W88" s="98">
        <f t="shared" ref="W88" si="532">AVERAGE(W83:W87)</f>
        <v>0</v>
      </c>
      <c r="X88" s="98">
        <f t="shared" ref="X88" si="533">AVERAGE(X83:X87)</f>
        <v>0</v>
      </c>
      <c r="Y88" s="98">
        <f t="shared" ref="Y88" si="534">AVERAGE(Y83:Y87)</f>
        <v>0</v>
      </c>
      <c r="Z88" s="98">
        <f t="shared" ref="Z88" si="535">AVERAGE(Z83:Z87)</f>
        <v>0</v>
      </c>
      <c r="AA88" s="98">
        <f t="shared" ref="AA88" si="536">AVERAGE(AA83:AA87)</f>
        <v>4.2857800000000001E-2</v>
      </c>
      <c r="AB88" s="99">
        <f t="shared" ref="AB88" si="537">AVERAGE(AB83:AB87)</f>
        <v>3.0526778947368421E-2</v>
      </c>
      <c r="AC88" s="3"/>
      <c r="AD88" s="97">
        <f t="shared" ref="AD88" si="538">AVERAGE(AD83:AD87)</f>
        <v>9.7200800000000004E-2</v>
      </c>
      <c r="AE88" s="98">
        <f t="shared" ref="AE88" si="539">AVERAGE(AE83:AE87)</f>
        <v>0</v>
      </c>
      <c r="AF88" s="98">
        <f t="shared" ref="AF88" si="540">AVERAGE(AF83:AF87)</f>
        <v>0</v>
      </c>
      <c r="AG88" s="98">
        <f t="shared" ref="AG88" si="541">AVERAGE(AG83:AG87)</f>
        <v>0</v>
      </c>
      <c r="AH88" s="98">
        <f t="shared" ref="AH88" si="542">AVERAGE(AH83:AH87)</f>
        <v>0</v>
      </c>
      <c r="AI88" s="98">
        <f t="shared" ref="AI88" si="543">AVERAGE(AI83:AI87)</f>
        <v>0</v>
      </c>
      <c r="AJ88" s="98">
        <f t="shared" ref="AJ88" si="544">AVERAGE(AJ83:AJ87)</f>
        <v>9.7200800000000004E-2</v>
      </c>
      <c r="AK88" s="99">
        <f t="shared" ref="AK88" si="545">AVERAGE(AK83:AK87)</f>
        <v>8.2106890526315784E-2</v>
      </c>
      <c r="AL88" s="3"/>
      <c r="AM88" s="97">
        <f t="shared" ref="AM88" si="546">AVERAGE(AM83:AM87)</f>
        <v>0.14005859999999998</v>
      </c>
      <c r="AN88" s="98">
        <f t="shared" ref="AN88" si="547">AVERAGE(AN83:AN87)</f>
        <v>0</v>
      </c>
      <c r="AO88" s="98">
        <f t="shared" ref="AO88" si="548">AVERAGE(AO83:AO87)</f>
        <v>0</v>
      </c>
      <c r="AP88" s="98">
        <f t="shared" ref="AP88" si="549">AVERAGE(AP83:AP87)</f>
        <v>0</v>
      </c>
      <c r="AQ88" s="98">
        <f t="shared" ref="AQ88" si="550">AVERAGE(AQ83:AQ87)</f>
        <v>0</v>
      </c>
      <c r="AR88" s="98">
        <f t="shared" ref="AR88" si="551">AVERAGE(AR83:AR87)</f>
        <v>0</v>
      </c>
      <c r="AS88" s="98">
        <f t="shared" ref="AS88" si="552">AVERAGE(AS83:AS87)</f>
        <v>0.14005859999999998</v>
      </c>
      <c r="AT88" s="99">
        <f t="shared" ref="AT88" si="553">AVERAGE(AT83:AT87)</f>
        <v>0.11263366947368421</v>
      </c>
      <c r="AU88" s="3"/>
    </row>
    <row r="89" spans="1:47" s="13" customFormat="1" ht="18">
      <c r="A89" s="3"/>
      <c r="B89" s="12"/>
      <c r="C89" s="11" t="s">
        <v>63</v>
      </c>
      <c r="D89" s="33">
        <v>37</v>
      </c>
      <c r="E89" s="27" t="s">
        <v>48</v>
      </c>
      <c r="F89" s="26">
        <v>1</v>
      </c>
      <c r="G89" s="27" t="s">
        <v>48</v>
      </c>
      <c r="H89" s="27" t="s">
        <v>48</v>
      </c>
      <c r="I89" s="25">
        <f t="shared" ref="I89:I95" si="554">SUM(D89:H89)</f>
        <v>38</v>
      </c>
      <c r="J89" s="25">
        <f t="shared" ref="J89:J95" si="555">SUM(E89:H89)</f>
        <v>1</v>
      </c>
      <c r="K89" s="44">
        <f t="shared" ref="K89:K95" si="556">J89/I89</f>
        <v>2.6315789473684209E-2</v>
      </c>
      <c r="L89" s="14"/>
      <c r="M89" s="74">
        <v>3</v>
      </c>
      <c r="N89" s="30" t="s">
        <v>48</v>
      </c>
      <c r="O89" s="30">
        <v>2</v>
      </c>
      <c r="P89" s="30" t="s">
        <v>48</v>
      </c>
      <c r="Q89" s="30" t="s">
        <v>48</v>
      </c>
      <c r="R89" s="30">
        <f t="shared" ref="R89:R95" si="557">SUMPRODUCT(E89:H89,N89:Q89)/SUM(E89:H89)</f>
        <v>2</v>
      </c>
      <c r="S89" s="75">
        <f t="shared" ref="S89:S95" si="558">M89</f>
        <v>3</v>
      </c>
      <c r="T89" s="3"/>
      <c r="U89" s="141">
        <v>2.7027000000000002E-2</v>
      </c>
      <c r="V89" s="102" t="s">
        <v>48</v>
      </c>
      <c r="W89" s="102">
        <v>0</v>
      </c>
      <c r="X89" s="102" t="s">
        <v>48</v>
      </c>
      <c r="Y89" s="102" t="s">
        <v>48</v>
      </c>
      <c r="Z89" s="102">
        <f t="shared" ref="Z89:Z95" si="559">SUMPRODUCT(E89:H89,V89:Y89)/SUM(E89:H89)</f>
        <v>0</v>
      </c>
      <c r="AA89" s="102">
        <f t="shared" ref="AA89:AA95" si="560">U89</f>
        <v>2.7027000000000002E-2</v>
      </c>
      <c r="AB89" s="44">
        <f t="shared" ref="AB89:AB95" si="561">((Z89*J89)+(AA89*D89))/I89</f>
        <v>2.6315763157894738E-2</v>
      </c>
      <c r="AC89" s="3"/>
      <c r="AD89" s="128">
        <v>0.13513999999999998</v>
      </c>
      <c r="AE89" s="129" t="s">
        <v>48</v>
      </c>
      <c r="AF89" s="129">
        <v>0</v>
      </c>
      <c r="AG89" s="129" t="s">
        <v>48</v>
      </c>
      <c r="AH89" s="129" t="s">
        <v>48</v>
      </c>
      <c r="AI89" s="129">
        <f t="shared" ref="AI89:AI95" si="562">SUMPRODUCT(E89:H89,AE89:AH89)/SUM(E89:H89)</f>
        <v>0</v>
      </c>
      <c r="AJ89" s="129">
        <f t="shared" ref="AJ89:AJ95" si="563">AD89</f>
        <v>0.13513999999999998</v>
      </c>
      <c r="AK89" s="130">
        <f t="shared" ref="AK89:AK95" si="564">((AI89*J89)+(AJ89*D89))/I89</f>
        <v>0.1315836842105263</v>
      </c>
      <c r="AL89" s="3"/>
      <c r="AM89" s="100">
        <f t="shared" ref="AM89:AM95" si="565">U89+AD89</f>
        <v>0.16216699999999998</v>
      </c>
      <c r="AN89" s="129" t="s">
        <v>48</v>
      </c>
      <c r="AO89" s="101">
        <f t="shared" ref="AO89:AO95" si="566">W89+AF89</f>
        <v>0</v>
      </c>
      <c r="AP89" s="129" t="s">
        <v>48</v>
      </c>
      <c r="AQ89" s="129" t="s">
        <v>48</v>
      </c>
      <c r="AR89" s="102">
        <f t="shared" ref="AR89:AR95" si="567">SUMPRODUCT(E89:H89,AN89:AQ89)/SUM(E89:H89)</f>
        <v>0</v>
      </c>
      <c r="AS89" s="102">
        <f t="shared" ref="AS89:AS95" si="568">AM89</f>
        <v>0.16216699999999998</v>
      </c>
      <c r="AT89" s="44">
        <f t="shared" ref="AT89:AT95" si="569">((AR89*J89)+(AS89*D89))/I89</f>
        <v>0.15789944736842104</v>
      </c>
      <c r="AU89" s="3"/>
    </row>
    <row r="90" spans="1:47" s="13" customFormat="1" ht="18">
      <c r="A90" s="3"/>
      <c r="B90" s="12"/>
      <c r="C90" s="11" t="s">
        <v>63</v>
      </c>
      <c r="D90" s="33">
        <v>31</v>
      </c>
      <c r="E90" s="43">
        <v>4</v>
      </c>
      <c r="F90" s="26">
        <v>3</v>
      </c>
      <c r="G90" s="26">
        <v>1</v>
      </c>
      <c r="H90" s="27" t="s">
        <v>48</v>
      </c>
      <c r="I90" s="25">
        <f t="shared" si="554"/>
        <v>39</v>
      </c>
      <c r="J90" s="25">
        <f t="shared" si="555"/>
        <v>8</v>
      </c>
      <c r="K90" s="44">
        <f t="shared" si="556"/>
        <v>0.20512820512820512</v>
      </c>
      <c r="L90" s="14"/>
      <c r="M90" s="76">
        <v>2.94</v>
      </c>
      <c r="N90" s="27">
        <v>3</v>
      </c>
      <c r="O90" s="27">
        <v>2.67</v>
      </c>
      <c r="P90" s="27">
        <v>4</v>
      </c>
      <c r="Q90" s="27" t="s">
        <v>48</v>
      </c>
      <c r="R90" s="27">
        <f t="shared" si="557"/>
        <v>3.0012499999999998</v>
      </c>
      <c r="S90" s="77">
        <f t="shared" si="558"/>
        <v>2.94</v>
      </c>
      <c r="T90" s="3"/>
      <c r="U90" s="141">
        <v>3.2258000000000002E-2</v>
      </c>
      <c r="V90" s="102">
        <v>0</v>
      </c>
      <c r="W90" s="102">
        <v>0</v>
      </c>
      <c r="X90" s="102">
        <v>0</v>
      </c>
      <c r="Y90" s="102" t="s">
        <v>48</v>
      </c>
      <c r="Z90" s="102">
        <f t="shared" si="559"/>
        <v>0</v>
      </c>
      <c r="AA90" s="102">
        <f t="shared" si="560"/>
        <v>3.2258000000000002E-2</v>
      </c>
      <c r="AB90" s="44">
        <f t="shared" si="561"/>
        <v>2.5640974358974361E-2</v>
      </c>
      <c r="AC90" s="3"/>
      <c r="AD90" s="128">
        <v>0.16129000000000002</v>
      </c>
      <c r="AE90" s="129">
        <v>0</v>
      </c>
      <c r="AF90" s="129">
        <v>0.33332999999999996</v>
      </c>
      <c r="AG90" s="129">
        <v>0</v>
      </c>
      <c r="AH90" s="129" t="s">
        <v>48</v>
      </c>
      <c r="AI90" s="129">
        <f t="shared" si="562"/>
        <v>0.12499874999999999</v>
      </c>
      <c r="AJ90" s="129">
        <f t="shared" si="563"/>
        <v>0.16129000000000002</v>
      </c>
      <c r="AK90" s="130">
        <f t="shared" si="564"/>
        <v>0.15384564102564105</v>
      </c>
      <c r="AL90" s="3"/>
      <c r="AM90" s="100">
        <f t="shared" si="565"/>
        <v>0.19354800000000003</v>
      </c>
      <c r="AN90" s="101">
        <f t="shared" ref="AN90:AN91" si="570">V90+AE90</f>
        <v>0</v>
      </c>
      <c r="AO90" s="101">
        <f t="shared" si="566"/>
        <v>0.33332999999999996</v>
      </c>
      <c r="AP90" s="101">
        <f t="shared" ref="AP90" si="571">X90+AG90</f>
        <v>0</v>
      </c>
      <c r="AQ90" s="129" t="s">
        <v>48</v>
      </c>
      <c r="AR90" s="102">
        <f t="shared" si="567"/>
        <v>0.12499874999999999</v>
      </c>
      <c r="AS90" s="102">
        <f t="shared" si="568"/>
        <v>0.19354800000000003</v>
      </c>
      <c r="AT90" s="44">
        <f t="shared" si="569"/>
        <v>0.17948661538461538</v>
      </c>
      <c r="AU90" s="3"/>
    </row>
    <row r="91" spans="1:47">
      <c r="A91" s="3"/>
      <c r="B91" s="12"/>
      <c r="C91" s="11" t="s">
        <v>63</v>
      </c>
      <c r="D91" s="33">
        <v>37</v>
      </c>
      <c r="E91" s="43">
        <v>1</v>
      </c>
      <c r="F91" s="27" t="s">
        <v>48</v>
      </c>
      <c r="G91" s="27" t="s">
        <v>48</v>
      </c>
      <c r="H91" s="27" t="s">
        <v>48</v>
      </c>
      <c r="I91" s="25">
        <f t="shared" si="554"/>
        <v>38</v>
      </c>
      <c r="J91" s="25">
        <f t="shared" si="555"/>
        <v>1</v>
      </c>
      <c r="K91" s="44">
        <f t="shared" si="556"/>
        <v>2.6315789473684209E-2</v>
      </c>
      <c r="L91" s="14"/>
      <c r="M91" s="76">
        <v>2.97</v>
      </c>
      <c r="N91" s="27">
        <v>3</v>
      </c>
      <c r="O91" s="27" t="s">
        <v>48</v>
      </c>
      <c r="P91" s="27" t="s">
        <v>48</v>
      </c>
      <c r="Q91" s="27" t="s">
        <v>48</v>
      </c>
      <c r="R91" s="27">
        <f t="shared" si="557"/>
        <v>3</v>
      </c>
      <c r="S91" s="77">
        <f t="shared" si="558"/>
        <v>2.97</v>
      </c>
      <c r="T91" s="3"/>
      <c r="U91" s="141">
        <v>8.1081E-2</v>
      </c>
      <c r="V91" s="102">
        <v>0</v>
      </c>
      <c r="W91" s="102" t="s">
        <v>48</v>
      </c>
      <c r="X91" s="102" t="s">
        <v>48</v>
      </c>
      <c r="Y91" s="102" t="s">
        <v>48</v>
      </c>
      <c r="Z91" s="102">
        <f t="shared" si="559"/>
        <v>0</v>
      </c>
      <c r="AA91" s="102">
        <f t="shared" si="560"/>
        <v>8.1081E-2</v>
      </c>
      <c r="AB91" s="44">
        <f t="shared" si="561"/>
        <v>7.8947289473684207E-2</v>
      </c>
      <c r="AC91" s="3"/>
      <c r="AD91" s="128">
        <v>0.13513999999999998</v>
      </c>
      <c r="AE91" s="129">
        <v>0</v>
      </c>
      <c r="AF91" s="129" t="s">
        <v>48</v>
      </c>
      <c r="AG91" s="129" t="s">
        <v>48</v>
      </c>
      <c r="AH91" s="129" t="s">
        <v>48</v>
      </c>
      <c r="AI91" s="129">
        <f t="shared" si="562"/>
        <v>0</v>
      </c>
      <c r="AJ91" s="129">
        <f t="shared" si="563"/>
        <v>0.13513999999999998</v>
      </c>
      <c r="AK91" s="130">
        <f t="shared" si="564"/>
        <v>0.1315836842105263</v>
      </c>
      <c r="AL91" s="3"/>
      <c r="AM91" s="100">
        <f t="shared" si="565"/>
        <v>0.216221</v>
      </c>
      <c r="AN91" s="101">
        <f t="shared" si="570"/>
        <v>0</v>
      </c>
      <c r="AO91" s="129" t="s">
        <v>48</v>
      </c>
      <c r="AP91" s="129" t="s">
        <v>48</v>
      </c>
      <c r="AQ91" s="129" t="s">
        <v>48</v>
      </c>
      <c r="AR91" s="102">
        <f t="shared" si="567"/>
        <v>0</v>
      </c>
      <c r="AS91" s="102">
        <f t="shared" si="568"/>
        <v>0.216221</v>
      </c>
      <c r="AT91" s="44">
        <f t="shared" si="569"/>
        <v>0.21053097368421056</v>
      </c>
      <c r="AU91" s="3"/>
    </row>
    <row r="92" spans="1:47">
      <c r="A92" s="3"/>
      <c r="B92" s="12"/>
      <c r="C92" s="11" t="s">
        <v>63</v>
      </c>
      <c r="D92" s="33">
        <v>40</v>
      </c>
      <c r="E92" s="27" t="s">
        <v>48</v>
      </c>
      <c r="F92" s="27" t="s">
        <v>48</v>
      </c>
      <c r="G92" s="27" t="s">
        <v>48</v>
      </c>
      <c r="H92" s="27" t="s">
        <v>48</v>
      </c>
      <c r="I92" s="25">
        <f t="shared" si="554"/>
        <v>40</v>
      </c>
      <c r="J92" s="25">
        <f t="shared" si="555"/>
        <v>0</v>
      </c>
      <c r="K92" s="44">
        <f t="shared" si="556"/>
        <v>0</v>
      </c>
      <c r="L92" s="14"/>
      <c r="M92" s="76">
        <v>2.8</v>
      </c>
      <c r="N92" s="27" t="s">
        <v>48</v>
      </c>
      <c r="O92" s="27" t="s">
        <v>48</v>
      </c>
      <c r="P92" s="27" t="s">
        <v>48</v>
      </c>
      <c r="Q92" s="27" t="s">
        <v>48</v>
      </c>
      <c r="R92" s="9" t="s">
        <v>48</v>
      </c>
      <c r="S92" s="77">
        <f t="shared" si="558"/>
        <v>2.8</v>
      </c>
      <c r="T92" s="3"/>
      <c r="U92" s="141">
        <v>0.125</v>
      </c>
      <c r="V92" s="102" t="s">
        <v>48</v>
      </c>
      <c r="W92" s="102" t="s">
        <v>48</v>
      </c>
      <c r="X92" s="102" t="s">
        <v>48</v>
      </c>
      <c r="Y92" s="102" t="s">
        <v>48</v>
      </c>
      <c r="Z92" s="102" t="s">
        <v>48</v>
      </c>
      <c r="AA92" s="102">
        <f t="shared" si="560"/>
        <v>0.125</v>
      </c>
      <c r="AB92" s="44">
        <f>AA92</f>
        <v>0.125</v>
      </c>
      <c r="AC92" s="3"/>
      <c r="AD92" s="128">
        <v>0.17499999999999999</v>
      </c>
      <c r="AE92" s="129" t="s">
        <v>48</v>
      </c>
      <c r="AF92" s="129" t="s">
        <v>48</v>
      </c>
      <c r="AG92" s="129" t="s">
        <v>48</v>
      </c>
      <c r="AH92" s="129" t="s">
        <v>48</v>
      </c>
      <c r="AI92" s="129" t="s">
        <v>48</v>
      </c>
      <c r="AJ92" s="129">
        <f t="shared" si="563"/>
        <v>0.17499999999999999</v>
      </c>
      <c r="AK92" s="130">
        <f>AJ92</f>
        <v>0.17499999999999999</v>
      </c>
      <c r="AL92" s="3"/>
      <c r="AM92" s="100">
        <f t="shared" si="565"/>
        <v>0.3</v>
      </c>
      <c r="AN92" s="129" t="s">
        <v>48</v>
      </c>
      <c r="AO92" s="129" t="s">
        <v>48</v>
      </c>
      <c r="AP92" s="129" t="s">
        <v>48</v>
      </c>
      <c r="AQ92" s="129" t="s">
        <v>48</v>
      </c>
      <c r="AR92" s="129" t="s">
        <v>48</v>
      </c>
      <c r="AS92" s="102">
        <f t="shared" si="568"/>
        <v>0.3</v>
      </c>
      <c r="AT92" s="44">
        <f>AS92</f>
        <v>0.3</v>
      </c>
      <c r="AU92" s="3"/>
    </row>
    <row r="93" spans="1:47">
      <c r="A93" s="3"/>
      <c r="B93" s="12"/>
      <c r="C93" s="11" t="s">
        <v>63</v>
      </c>
      <c r="D93" s="33">
        <v>24</v>
      </c>
      <c r="E93" s="27" t="s">
        <v>48</v>
      </c>
      <c r="F93" s="26">
        <v>1</v>
      </c>
      <c r="G93" s="27" t="s">
        <v>48</v>
      </c>
      <c r="H93" s="27" t="s">
        <v>48</v>
      </c>
      <c r="I93" s="25">
        <f t="shared" si="554"/>
        <v>25</v>
      </c>
      <c r="J93" s="25">
        <f t="shared" si="555"/>
        <v>1</v>
      </c>
      <c r="K93" s="44">
        <f t="shared" si="556"/>
        <v>0.04</v>
      </c>
      <c r="L93" s="14"/>
      <c r="M93" s="76">
        <v>2.92</v>
      </c>
      <c r="N93" s="27" t="s">
        <v>48</v>
      </c>
      <c r="O93" s="27">
        <v>3</v>
      </c>
      <c r="P93" s="27" t="s">
        <v>48</v>
      </c>
      <c r="Q93" s="27" t="s">
        <v>48</v>
      </c>
      <c r="R93" s="27">
        <f t="shared" si="557"/>
        <v>3</v>
      </c>
      <c r="S93" s="77">
        <f t="shared" si="558"/>
        <v>2.92</v>
      </c>
      <c r="T93" s="3"/>
      <c r="U93" s="141">
        <v>8.333299999999999E-2</v>
      </c>
      <c r="V93" s="102" t="s">
        <v>48</v>
      </c>
      <c r="W93" s="102">
        <v>0</v>
      </c>
      <c r="X93" s="102" t="s">
        <v>48</v>
      </c>
      <c r="Y93" s="102" t="s">
        <v>48</v>
      </c>
      <c r="Z93" s="102">
        <f t="shared" si="559"/>
        <v>0</v>
      </c>
      <c r="AA93" s="102">
        <f t="shared" si="560"/>
        <v>8.333299999999999E-2</v>
      </c>
      <c r="AB93" s="44">
        <f t="shared" si="561"/>
        <v>7.999967999999999E-2</v>
      </c>
      <c r="AC93" s="3"/>
      <c r="AD93" s="128">
        <v>8.333299999999999E-2</v>
      </c>
      <c r="AE93" s="129" t="s">
        <v>48</v>
      </c>
      <c r="AF93" s="129">
        <v>0</v>
      </c>
      <c r="AG93" s="129" t="s">
        <v>48</v>
      </c>
      <c r="AH93" s="129" t="s">
        <v>48</v>
      </c>
      <c r="AI93" s="129">
        <f t="shared" si="562"/>
        <v>0</v>
      </c>
      <c r="AJ93" s="129">
        <f t="shared" si="563"/>
        <v>8.333299999999999E-2</v>
      </c>
      <c r="AK93" s="130">
        <f t="shared" si="564"/>
        <v>7.999967999999999E-2</v>
      </c>
      <c r="AL93" s="3"/>
      <c r="AM93" s="100">
        <f t="shared" si="565"/>
        <v>0.16666599999999998</v>
      </c>
      <c r="AN93" s="129" t="s">
        <v>48</v>
      </c>
      <c r="AO93" s="101">
        <f t="shared" si="566"/>
        <v>0</v>
      </c>
      <c r="AP93" s="129" t="s">
        <v>48</v>
      </c>
      <c r="AQ93" s="129" t="s">
        <v>48</v>
      </c>
      <c r="AR93" s="102">
        <f t="shared" si="567"/>
        <v>0</v>
      </c>
      <c r="AS93" s="102">
        <f t="shared" si="568"/>
        <v>0.16666599999999998</v>
      </c>
      <c r="AT93" s="44">
        <f t="shared" si="569"/>
        <v>0.15999935999999998</v>
      </c>
      <c r="AU93" s="3"/>
    </row>
    <row r="94" spans="1:47">
      <c r="A94" s="3"/>
      <c r="B94" s="12"/>
      <c r="C94" s="11" t="s">
        <v>63</v>
      </c>
      <c r="D94" s="33">
        <v>57</v>
      </c>
      <c r="E94" s="27" t="s">
        <v>48</v>
      </c>
      <c r="F94" s="26">
        <v>2</v>
      </c>
      <c r="G94" s="27" t="s">
        <v>48</v>
      </c>
      <c r="H94" s="27" t="s">
        <v>48</v>
      </c>
      <c r="I94" s="25">
        <f t="shared" si="554"/>
        <v>59</v>
      </c>
      <c r="J94" s="25">
        <f t="shared" si="555"/>
        <v>2</v>
      </c>
      <c r="K94" s="44">
        <f t="shared" si="556"/>
        <v>3.3898305084745763E-2</v>
      </c>
      <c r="L94" s="14"/>
      <c r="M94" s="76">
        <v>2.14</v>
      </c>
      <c r="N94" s="27" t="s">
        <v>48</v>
      </c>
      <c r="O94" s="27">
        <v>2</v>
      </c>
      <c r="P94" s="27" t="s">
        <v>48</v>
      </c>
      <c r="Q94" s="27" t="s">
        <v>48</v>
      </c>
      <c r="R94" s="27">
        <f t="shared" si="557"/>
        <v>2</v>
      </c>
      <c r="S94" s="77">
        <f t="shared" si="558"/>
        <v>2.14</v>
      </c>
      <c r="T94" s="3"/>
      <c r="U94" s="141">
        <v>0.10525999999999999</v>
      </c>
      <c r="V94" s="102" t="s">
        <v>48</v>
      </c>
      <c r="W94" s="102">
        <v>0</v>
      </c>
      <c r="X94" s="102" t="s">
        <v>48</v>
      </c>
      <c r="Y94" s="102" t="s">
        <v>48</v>
      </c>
      <c r="Z94" s="102">
        <f t="shared" si="559"/>
        <v>0</v>
      </c>
      <c r="AA94" s="102">
        <f t="shared" si="560"/>
        <v>0.10525999999999999</v>
      </c>
      <c r="AB94" s="44">
        <f t="shared" si="561"/>
        <v>0.10169186440677966</v>
      </c>
      <c r="AC94" s="3"/>
      <c r="AD94" s="128">
        <v>0.26316000000000001</v>
      </c>
      <c r="AE94" s="129" t="s">
        <v>48</v>
      </c>
      <c r="AF94" s="129">
        <v>0.5</v>
      </c>
      <c r="AG94" s="129" t="s">
        <v>48</v>
      </c>
      <c r="AH94" s="129" t="s">
        <v>48</v>
      </c>
      <c r="AI94" s="129">
        <f t="shared" si="562"/>
        <v>0.5</v>
      </c>
      <c r="AJ94" s="129">
        <f t="shared" si="563"/>
        <v>0.26316000000000001</v>
      </c>
      <c r="AK94" s="130">
        <f t="shared" si="564"/>
        <v>0.27118847457627121</v>
      </c>
      <c r="AL94" s="3"/>
      <c r="AM94" s="100">
        <f t="shared" si="565"/>
        <v>0.36841999999999997</v>
      </c>
      <c r="AN94" s="129" t="s">
        <v>48</v>
      </c>
      <c r="AO94" s="101">
        <f t="shared" si="566"/>
        <v>0.5</v>
      </c>
      <c r="AP94" s="129" t="s">
        <v>48</v>
      </c>
      <c r="AQ94" s="129" t="s">
        <v>48</v>
      </c>
      <c r="AR94" s="102">
        <f t="shared" si="567"/>
        <v>0.5</v>
      </c>
      <c r="AS94" s="102">
        <f t="shared" si="568"/>
        <v>0.36841999999999997</v>
      </c>
      <c r="AT94" s="44">
        <f t="shared" si="569"/>
        <v>0.37288033898305084</v>
      </c>
      <c r="AU94" s="3"/>
    </row>
    <row r="95" spans="1:47" ht="15.95" thickBot="1">
      <c r="A95" s="3"/>
      <c r="B95" s="12"/>
      <c r="C95" s="11" t="s">
        <v>63</v>
      </c>
      <c r="D95" s="46">
        <v>35</v>
      </c>
      <c r="E95" s="156" t="s">
        <v>48</v>
      </c>
      <c r="F95" s="48">
        <v>2</v>
      </c>
      <c r="G95" s="156" t="s">
        <v>48</v>
      </c>
      <c r="H95" s="156" t="s">
        <v>48</v>
      </c>
      <c r="I95" s="49">
        <f t="shared" si="554"/>
        <v>37</v>
      </c>
      <c r="J95" s="49">
        <f t="shared" si="555"/>
        <v>2</v>
      </c>
      <c r="K95" s="50">
        <f t="shared" si="556"/>
        <v>5.4054054054054057E-2</v>
      </c>
      <c r="L95" s="14"/>
      <c r="M95" s="78">
        <v>1.8</v>
      </c>
      <c r="N95" s="79" t="s">
        <v>48</v>
      </c>
      <c r="O95" s="79">
        <v>2</v>
      </c>
      <c r="P95" s="79" t="s">
        <v>48</v>
      </c>
      <c r="Q95" s="79" t="s">
        <v>48</v>
      </c>
      <c r="R95" s="79">
        <f t="shared" si="557"/>
        <v>2</v>
      </c>
      <c r="S95" s="80">
        <f t="shared" si="558"/>
        <v>1.8</v>
      </c>
      <c r="T95" s="3"/>
      <c r="U95" s="100">
        <v>2.8570999999999999E-2</v>
      </c>
      <c r="V95" s="101" t="s">
        <v>48</v>
      </c>
      <c r="W95" s="101">
        <v>0</v>
      </c>
      <c r="X95" s="101" t="s">
        <v>48</v>
      </c>
      <c r="Y95" s="101" t="s">
        <v>48</v>
      </c>
      <c r="Z95" s="101">
        <f t="shared" si="559"/>
        <v>0</v>
      </c>
      <c r="AA95" s="101">
        <f t="shared" si="560"/>
        <v>2.8570999999999999E-2</v>
      </c>
      <c r="AB95" s="50">
        <f t="shared" si="561"/>
        <v>2.7026621621621623E-2</v>
      </c>
      <c r="AC95" s="3"/>
      <c r="AD95" s="128">
        <v>0.37142999999999998</v>
      </c>
      <c r="AE95" s="129" t="s">
        <v>48</v>
      </c>
      <c r="AF95" s="129">
        <v>0.5</v>
      </c>
      <c r="AG95" s="129" t="s">
        <v>48</v>
      </c>
      <c r="AH95" s="129" t="s">
        <v>48</v>
      </c>
      <c r="AI95" s="129">
        <f t="shared" si="562"/>
        <v>0.5</v>
      </c>
      <c r="AJ95" s="129">
        <f t="shared" si="563"/>
        <v>0.37142999999999998</v>
      </c>
      <c r="AK95" s="130">
        <f t="shared" si="564"/>
        <v>0.37837972972972972</v>
      </c>
      <c r="AL95" s="3"/>
      <c r="AM95" s="100">
        <f t="shared" si="565"/>
        <v>0.400001</v>
      </c>
      <c r="AN95" s="129" t="s">
        <v>48</v>
      </c>
      <c r="AO95" s="101">
        <f t="shared" si="566"/>
        <v>0.5</v>
      </c>
      <c r="AP95" s="129" t="s">
        <v>48</v>
      </c>
      <c r="AQ95" s="129" t="s">
        <v>48</v>
      </c>
      <c r="AR95" s="101">
        <f t="shared" si="567"/>
        <v>0.5</v>
      </c>
      <c r="AS95" s="101">
        <f t="shared" si="568"/>
        <v>0.400001</v>
      </c>
      <c r="AT95" s="50">
        <f t="shared" si="569"/>
        <v>0.40540635135135139</v>
      </c>
      <c r="AU95" s="3"/>
    </row>
    <row r="96" spans="1:47" ht="15.95" thickBot="1">
      <c r="A96" s="3"/>
      <c r="B96" s="255" t="s">
        <v>63</v>
      </c>
      <c r="C96" s="256"/>
      <c r="D96" s="45">
        <f>SUM(D89:D95)</f>
        <v>261</v>
      </c>
      <c r="E96" s="7">
        <f t="shared" ref="E96:J96" si="572">SUM(E89:E95)</f>
        <v>5</v>
      </c>
      <c r="F96" s="7">
        <f t="shared" si="572"/>
        <v>9</v>
      </c>
      <c r="G96" s="7">
        <f t="shared" si="572"/>
        <v>1</v>
      </c>
      <c r="H96" s="168" t="s">
        <v>48</v>
      </c>
      <c r="I96" s="7">
        <f t="shared" si="572"/>
        <v>276</v>
      </c>
      <c r="J96" s="7">
        <f t="shared" si="572"/>
        <v>15</v>
      </c>
      <c r="K96" s="6">
        <f>AVERAGE(K89:K95)</f>
        <v>5.510173474491048E-2</v>
      </c>
      <c r="L96" s="14"/>
      <c r="M96" s="40">
        <f t="shared" ref="M96:S96" si="573">AVERAGE(M89:M95)</f>
        <v>2.652857142857143</v>
      </c>
      <c r="N96" s="41">
        <f t="shared" si="573"/>
        <v>3</v>
      </c>
      <c r="O96" s="41">
        <f t="shared" si="573"/>
        <v>2.3340000000000001</v>
      </c>
      <c r="P96" s="41">
        <f t="shared" si="573"/>
        <v>4</v>
      </c>
      <c r="Q96" s="168" t="s">
        <v>48</v>
      </c>
      <c r="R96" s="41">
        <f t="shared" si="573"/>
        <v>2.5002083333333331</v>
      </c>
      <c r="S96" s="42">
        <f t="shared" si="573"/>
        <v>2.652857142857143</v>
      </c>
      <c r="T96" s="3"/>
      <c r="U96" s="97">
        <f t="shared" ref="U96" si="574">AVERAGE(U89:U95)</f>
        <v>6.8932857142857143E-2</v>
      </c>
      <c r="V96" s="98">
        <f t="shared" ref="V96" si="575">AVERAGE(V89:V95)</f>
        <v>0</v>
      </c>
      <c r="W96" s="98">
        <f t="shared" ref="W96" si="576">AVERAGE(W89:W95)</f>
        <v>0</v>
      </c>
      <c r="X96" s="98">
        <f t="shared" ref="X96" si="577">AVERAGE(X89:X95)</f>
        <v>0</v>
      </c>
      <c r="Y96" s="227" t="s">
        <v>48</v>
      </c>
      <c r="Z96" s="98">
        <f t="shared" ref="Z96" si="578">AVERAGE(Z89:Z95)</f>
        <v>0</v>
      </c>
      <c r="AA96" s="98">
        <f t="shared" ref="AA96" si="579">AVERAGE(AA89:AA95)</f>
        <v>6.8932857142857143E-2</v>
      </c>
      <c r="AB96" s="99">
        <f t="shared" ref="AB96" si="580">AVERAGE(AB89:AB95)</f>
        <v>6.6374599002707799E-2</v>
      </c>
      <c r="AC96" s="3"/>
      <c r="AD96" s="97">
        <f t="shared" ref="AD96" si="581">AVERAGE(AD89:AD95)</f>
        <v>0.18921328571428569</v>
      </c>
      <c r="AE96" s="98">
        <f t="shared" ref="AE96" si="582">AVERAGE(AE89:AE95)</f>
        <v>0</v>
      </c>
      <c r="AF96" s="98">
        <f t="shared" ref="AF96" si="583">AVERAGE(AF89:AF95)</f>
        <v>0.26666599999999996</v>
      </c>
      <c r="AG96" s="98">
        <f t="shared" ref="AG96" si="584">AVERAGE(AG89:AG95)</f>
        <v>0</v>
      </c>
      <c r="AH96" s="242" t="s">
        <v>48</v>
      </c>
      <c r="AI96" s="98">
        <f t="shared" ref="AI96" si="585">AVERAGE(AI89:AI95)</f>
        <v>0.18749979166666667</v>
      </c>
      <c r="AJ96" s="98">
        <f t="shared" ref="AJ96" si="586">AVERAGE(AJ89:AJ95)</f>
        <v>0.18921328571428569</v>
      </c>
      <c r="AK96" s="99">
        <f t="shared" ref="AK96" si="587">AVERAGE(AK89:AK95)</f>
        <v>0.18879727053609924</v>
      </c>
      <c r="AL96" s="3"/>
      <c r="AM96" s="97">
        <f t="shared" ref="AM96" si="588">AVERAGE(AM89:AM95)</f>
        <v>0.25814614285714288</v>
      </c>
      <c r="AN96" s="98">
        <f t="shared" ref="AN96" si="589">AVERAGE(AN89:AN95)</f>
        <v>0</v>
      </c>
      <c r="AO96" s="98">
        <f t="shared" ref="AO96" si="590">AVERAGE(AO89:AO95)</f>
        <v>0.26666599999999996</v>
      </c>
      <c r="AP96" s="98">
        <f t="shared" ref="AP96" si="591">AVERAGE(AP89:AP95)</f>
        <v>0</v>
      </c>
      <c r="AQ96" s="98" t="s">
        <v>48</v>
      </c>
      <c r="AR96" s="98">
        <f t="shared" ref="AR96" si="592">AVERAGE(AR89:AR95)</f>
        <v>0.18749979166666667</v>
      </c>
      <c r="AS96" s="98">
        <f t="shared" ref="AS96" si="593">AVERAGE(AS89:AS95)</f>
        <v>0.25814614285714288</v>
      </c>
      <c r="AT96" s="99">
        <f t="shared" ref="AT96" si="594">AVERAGE(AT89:AT95)</f>
        <v>0.25517186953880705</v>
      </c>
      <c r="AU96" s="3"/>
    </row>
    <row r="97" spans="1:47">
      <c r="A97" s="3"/>
      <c r="B97" s="12"/>
      <c r="C97" s="11" t="s">
        <v>64</v>
      </c>
      <c r="D97" s="54">
        <v>37</v>
      </c>
      <c r="E97" s="52">
        <v>4</v>
      </c>
      <c r="F97" s="55">
        <v>1</v>
      </c>
      <c r="G97" s="55">
        <v>1</v>
      </c>
      <c r="H97" s="55">
        <v>1</v>
      </c>
      <c r="I97" s="56">
        <f t="shared" ref="I97:I98" si="595">SUM(D97:H97)</f>
        <v>44</v>
      </c>
      <c r="J97" s="56">
        <f t="shared" ref="J97:J98" si="596">SUM(E97:H97)</f>
        <v>7</v>
      </c>
      <c r="K97" s="57">
        <f t="shared" ref="K97:K98" si="597">J97/I97</f>
        <v>0.15909090909090909</v>
      </c>
      <c r="L97" s="14"/>
      <c r="M97" s="58">
        <v>3.24</v>
      </c>
      <c r="N97" s="59">
        <v>3.5</v>
      </c>
      <c r="O97" s="59">
        <v>0</v>
      </c>
      <c r="P97" s="59">
        <v>3</v>
      </c>
      <c r="Q97" s="59">
        <v>4</v>
      </c>
      <c r="R97" s="59">
        <f t="shared" ref="R97:R98" si="598">SUMPRODUCT(E97:H97,N97:Q97)/SUM(E97:H97)</f>
        <v>3</v>
      </c>
      <c r="S97" s="60">
        <f t="shared" ref="S97:S98" si="599">M97</f>
        <v>3.24</v>
      </c>
      <c r="T97" s="3"/>
      <c r="U97" s="224">
        <v>2.7027000000000002E-2</v>
      </c>
      <c r="V97" s="105">
        <v>0</v>
      </c>
      <c r="W97" s="105">
        <v>1</v>
      </c>
      <c r="X97" s="105">
        <v>0</v>
      </c>
      <c r="Y97" s="105">
        <v>0</v>
      </c>
      <c r="Z97" s="105">
        <f t="shared" ref="Z97:Z98" si="600">SUMPRODUCT(E97:H97,V97:Y97)/SUM(E97:H97)</f>
        <v>0.14285714285714285</v>
      </c>
      <c r="AA97" s="105">
        <f t="shared" ref="AA97:AA98" si="601">U97</f>
        <v>2.7027000000000002E-2</v>
      </c>
      <c r="AB97" s="57">
        <f t="shared" ref="AB97:AB98" si="602">((Z97*J97)+(AA97*D97))/I97</f>
        <v>4.5454522727272732E-2</v>
      </c>
      <c r="AC97" s="3"/>
      <c r="AD97" s="131">
        <v>5.4054000000000005E-2</v>
      </c>
      <c r="AE97" s="132">
        <v>0</v>
      </c>
      <c r="AF97" s="132">
        <v>0</v>
      </c>
      <c r="AG97" s="132">
        <v>0</v>
      </c>
      <c r="AH97" s="132">
        <v>0</v>
      </c>
      <c r="AI97" s="132">
        <f t="shared" ref="AI97:AI98" si="603">SUMPRODUCT(E97:H97,AE97:AH97)/SUM(E97:H97)</f>
        <v>0</v>
      </c>
      <c r="AJ97" s="132">
        <f t="shared" ref="AJ97:AJ98" si="604">AD97</f>
        <v>5.4054000000000005E-2</v>
      </c>
      <c r="AK97" s="133">
        <f t="shared" ref="AK97:AK98" si="605">((AI97*J97)+(AJ97*D97))/I97</f>
        <v>4.5454500000000002E-2</v>
      </c>
      <c r="AL97" s="3"/>
      <c r="AM97" s="100">
        <f t="shared" ref="AM97:AM98" si="606">U97+AD97</f>
        <v>8.1081000000000014E-2</v>
      </c>
      <c r="AN97" s="101">
        <f t="shared" ref="AN97:AN98" si="607">V97+AE97</f>
        <v>0</v>
      </c>
      <c r="AO97" s="101">
        <f t="shared" ref="AO97:AO98" si="608">W97+AF97</f>
        <v>1</v>
      </c>
      <c r="AP97" s="101">
        <f t="shared" ref="AP97" si="609">X97+AG97</f>
        <v>0</v>
      </c>
      <c r="AQ97" s="102">
        <f t="shared" ref="AQ97" si="610">Y97+AH97</f>
        <v>0</v>
      </c>
      <c r="AR97" s="102">
        <f t="shared" ref="AR97:AR98" si="611">SUMPRODUCT(E97:H97,AN97:AQ97)/SUM(E97:H97)</f>
        <v>0.14285714285714285</v>
      </c>
      <c r="AS97" s="102">
        <f t="shared" ref="AS97:AS98" si="612">AM97</f>
        <v>8.1081000000000014E-2</v>
      </c>
      <c r="AT97" s="44">
        <f t="shared" ref="AT97:AT98" si="613">((AR97*J97)+(AS97*D97))/I97</f>
        <v>9.0909022727272734E-2</v>
      </c>
      <c r="AU97" s="3"/>
    </row>
    <row r="98" spans="1:47" ht="15.95" thickBot="1">
      <c r="A98" s="3"/>
      <c r="B98" s="12"/>
      <c r="C98" s="11" t="s">
        <v>64</v>
      </c>
      <c r="D98" s="46">
        <v>40</v>
      </c>
      <c r="E98" s="47">
        <v>2</v>
      </c>
      <c r="F98" s="48">
        <v>1</v>
      </c>
      <c r="G98" s="27" t="s">
        <v>48</v>
      </c>
      <c r="H98" s="27" t="s">
        <v>48</v>
      </c>
      <c r="I98" s="49">
        <f t="shared" si="595"/>
        <v>43</v>
      </c>
      <c r="J98" s="49">
        <f t="shared" si="596"/>
        <v>3</v>
      </c>
      <c r="K98" s="50">
        <f t="shared" si="597"/>
        <v>6.9767441860465115E-2</v>
      </c>
      <c r="L98" s="14"/>
      <c r="M98" s="10">
        <v>3.35</v>
      </c>
      <c r="N98" s="9">
        <v>4</v>
      </c>
      <c r="O98" s="9">
        <v>4</v>
      </c>
      <c r="P98" s="79" t="s">
        <v>48</v>
      </c>
      <c r="Q98" s="79" t="s">
        <v>48</v>
      </c>
      <c r="R98" s="9">
        <f t="shared" si="598"/>
        <v>4</v>
      </c>
      <c r="S98" s="8">
        <f t="shared" si="599"/>
        <v>3.35</v>
      </c>
      <c r="T98" s="3"/>
      <c r="U98" s="100">
        <v>0.05</v>
      </c>
      <c r="V98" s="101">
        <v>0</v>
      </c>
      <c r="W98" s="101">
        <v>0</v>
      </c>
      <c r="X98" s="101" t="s">
        <v>48</v>
      </c>
      <c r="Y98" s="101" t="s">
        <v>48</v>
      </c>
      <c r="Z98" s="101">
        <f t="shared" si="600"/>
        <v>0</v>
      </c>
      <c r="AA98" s="101">
        <f t="shared" si="601"/>
        <v>0.05</v>
      </c>
      <c r="AB98" s="50">
        <f t="shared" si="602"/>
        <v>4.6511627906976744E-2</v>
      </c>
      <c r="AC98" s="3"/>
      <c r="AD98" s="128">
        <v>0.05</v>
      </c>
      <c r="AE98" s="129">
        <v>0</v>
      </c>
      <c r="AF98" s="129">
        <v>0</v>
      </c>
      <c r="AG98" s="129" t="s">
        <v>48</v>
      </c>
      <c r="AH98" s="129" t="s">
        <v>48</v>
      </c>
      <c r="AI98" s="129">
        <f t="shared" si="603"/>
        <v>0</v>
      </c>
      <c r="AJ98" s="129">
        <f t="shared" si="604"/>
        <v>0.05</v>
      </c>
      <c r="AK98" s="130">
        <f t="shared" si="605"/>
        <v>4.6511627906976744E-2</v>
      </c>
      <c r="AL98" s="3"/>
      <c r="AM98" s="100">
        <f t="shared" si="606"/>
        <v>0.1</v>
      </c>
      <c r="AN98" s="101">
        <f t="shared" si="607"/>
        <v>0</v>
      </c>
      <c r="AO98" s="101">
        <f t="shared" si="608"/>
        <v>0</v>
      </c>
      <c r="AP98" s="129" t="s">
        <v>48</v>
      </c>
      <c r="AQ98" s="129" t="s">
        <v>48</v>
      </c>
      <c r="AR98" s="101">
        <f t="shared" si="611"/>
        <v>0</v>
      </c>
      <c r="AS98" s="101">
        <f t="shared" si="612"/>
        <v>0.1</v>
      </c>
      <c r="AT98" s="50">
        <f t="shared" si="613"/>
        <v>9.3023255813953487E-2</v>
      </c>
      <c r="AU98" s="3"/>
    </row>
    <row r="99" spans="1:47" ht="15.95" thickBot="1">
      <c r="A99" s="3"/>
      <c r="B99" s="255" t="s">
        <v>64</v>
      </c>
      <c r="C99" s="256"/>
      <c r="D99" s="45">
        <f>SUM(D97:D98)</f>
        <v>77</v>
      </c>
      <c r="E99" s="7">
        <f t="shared" ref="E99:J99" si="614">SUM(E97:E98)</f>
        <v>6</v>
      </c>
      <c r="F99" s="7">
        <f t="shared" si="614"/>
        <v>2</v>
      </c>
      <c r="G99" s="7">
        <f t="shared" si="614"/>
        <v>1</v>
      </c>
      <c r="H99" s="7">
        <f t="shared" si="614"/>
        <v>1</v>
      </c>
      <c r="I99" s="7">
        <f t="shared" si="614"/>
        <v>87</v>
      </c>
      <c r="J99" s="7">
        <f t="shared" si="614"/>
        <v>10</v>
      </c>
      <c r="K99" s="6">
        <f>AVERAGE(K97:K98)</f>
        <v>0.11442917547568709</v>
      </c>
      <c r="L99" s="14"/>
      <c r="M99" s="40">
        <f t="shared" ref="M99:S99" si="615">AVERAGE(M97:M98)</f>
        <v>3.2949999999999999</v>
      </c>
      <c r="N99" s="41">
        <f t="shared" si="615"/>
        <v>3.75</v>
      </c>
      <c r="O99" s="41">
        <f t="shared" si="615"/>
        <v>2</v>
      </c>
      <c r="P99" s="41">
        <f t="shared" si="615"/>
        <v>3</v>
      </c>
      <c r="Q99" s="41">
        <f t="shared" si="615"/>
        <v>4</v>
      </c>
      <c r="R99" s="41">
        <f t="shared" si="615"/>
        <v>3.5</v>
      </c>
      <c r="S99" s="42">
        <f t="shared" si="615"/>
        <v>3.2949999999999999</v>
      </c>
      <c r="T99" s="3"/>
      <c r="U99" s="97">
        <f t="shared" ref="U99" si="616">AVERAGE(U97:U98)</f>
        <v>3.8513500000000006E-2</v>
      </c>
      <c r="V99" s="98">
        <f t="shared" ref="V99" si="617">AVERAGE(V97:V98)</f>
        <v>0</v>
      </c>
      <c r="W99" s="98">
        <f t="shared" ref="W99" si="618">AVERAGE(W97:W98)</f>
        <v>0.5</v>
      </c>
      <c r="X99" s="98">
        <f t="shared" ref="X99" si="619">AVERAGE(X97:X98)</f>
        <v>0</v>
      </c>
      <c r="Y99" s="98">
        <f t="shared" ref="Y99" si="620">AVERAGE(Y97:Y98)</f>
        <v>0</v>
      </c>
      <c r="Z99" s="98">
        <f t="shared" ref="Z99" si="621">AVERAGE(Z97:Z98)</f>
        <v>7.1428571428571425E-2</v>
      </c>
      <c r="AA99" s="98">
        <f t="shared" ref="AA99" si="622">AVERAGE(AA97:AA98)</f>
        <v>3.8513500000000006E-2</v>
      </c>
      <c r="AB99" s="99">
        <f t="shared" ref="AB99" si="623">AVERAGE(AB97:AB98)</f>
        <v>4.5983075317124741E-2</v>
      </c>
      <c r="AC99" s="3"/>
      <c r="AD99" s="97">
        <f t="shared" ref="AD99" si="624">AVERAGE(AD97:AD98)</f>
        <v>5.2027000000000004E-2</v>
      </c>
      <c r="AE99" s="98">
        <f t="shared" ref="AE99" si="625">AVERAGE(AE97:AE98)</f>
        <v>0</v>
      </c>
      <c r="AF99" s="98">
        <f t="shared" ref="AF99" si="626">AVERAGE(AF97:AF98)</f>
        <v>0</v>
      </c>
      <c r="AG99" s="98">
        <f t="shared" ref="AG99" si="627">AVERAGE(AG97:AG98)</f>
        <v>0</v>
      </c>
      <c r="AH99" s="98">
        <f t="shared" ref="AH99" si="628">AVERAGE(AH97:AH98)</f>
        <v>0</v>
      </c>
      <c r="AI99" s="98">
        <f t="shared" ref="AI99" si="629">AVERAGE(AI97:AI98)</f>
        <v>0</v>
      </c>
      <c r="AJ99" s="98">
        <f t="shared" ref="AJ99" si="630">AVERAGE(AJ97:AJ98)</f>
        <v>5.2027000000000004E-2</v>
      </c>
      <c r="AK99" s="99">
        <f t="shared" ref="AK99" si="631">AVERAGE(AK97:AK98)</f>
        <v>4.5983063953488376E-2</v>
      </c>
      <c r="AL99" s="3"/>
      <c r="AM99" s="97">
        <f t="shared" ref="AM99" si="632">AVERAGE(AM97:AM98)</f>
        <v>9.054050000000001E-2</v>
      </c>
      <c r="AN99" s="98">
        <f t="shared" ref="AN99" si="633">AVERAGE(AN97:AN98)</f>
        <v>0</v>
      </c>
      <c r="AO99" s="98">
        <f t="shared" ref="AO99" si="634">AVERAGE(AO97:AO98)</f>
        <v>0.5</v>
      </c>
      <c r="AP99" s="98">
        <f t="shared" ref="AP99" si="635">AVERAGE(AP97:AP98)</f>
        <v>0</v>
      </c>
      <c r="AQ99" s="98">
        <f t="shared" ref="AQ99" si="636">AVERAGE(AQ97:AQ98)</f>
        <v>0</v>
      </c>
      <c r="AR99" s="98">
        <f t="shared" ref="AR99" si="637">AVERAGE(AR97:AR98)</f>
        <v>7.1428571428571425E-2</v>
      </c>
      <c r="AS99" s="98">
        <f t="shared" ref="AS99" si="638">AVERAGE(AS97:AS98)</f>
        <v>9.054050000000001E-2</v>
      </c>
      <c r="AT99" s="99">
        <f t="shared" ref="AT99" si="639">AVERAGE(AT97:AT98)</f>
        <v>9.1966139270613118E-2</v>
      </c>
      <c r="AU99" s="3"/>
    </row>
    <row r="100" spans="1:47">
      <c r="A100" s="3"/>
      <c r="B100" s="12"/>
      <c r="C100" s="11" t="s">
        <v>65</v>
      </c>
      <c r="D100" s="33">
        <v>30</v>
      </c>
      <c r="E100" s="43">
        <v>9</v>
      </c>
      <c r="F100" s="26">
        <v>4</v>
      </c>
      <c r="G100" s="27" t="s">
        <v>48</v>
      </c>
      <c r="H100" s="27" t="s">
        <v>48</v>
      </c>
      <c r="I100" s="25">
        <f t="shared" ref="I100:I103" si="640">SUM(D100:H100)</f>
        <v>43</v>
      </c>
      <c r="J100" s="25">
        <f t="shared" ref="J100:J103" si="641">SUM(E100:H100)</f>
        <v>13</v>
      </c>
      <c r="K100" s="44">
        <f t="shared" ref="K100:K103" si="642">J100/I100</f>
        <v>0.30232558139534882</v>
      </c>
      <c r="L100" s="14"/>
      <c r="M100" s="10">
        <v>2.2999999999999998</v>
      </c>
      <c r="N100" s="9">
        <v>2.78</v>
      </c>
      <c r="O100" s="9">
        <v>3.75</v>
      </c>
      <c r="P100" s="27" t="s">
        <v>48</v>
      </c>
      <c r="Q100" s="27" t="s">
        <v>48</v>
      </c>
      <c r="R100" s="9">
        <f t="shared" ref="R100:R103" si="643">SUMPRODUCT(E100:H100,N100:Q100)/SUM(E100:H100)</f>
        <v>3.0784615384615384</v>
      </c>
      <c r="S100" s="8">
        <f t="shared" ref="S100:S103" si="644">M100</f>
        <v>2.2999999999999998</v>
      </c>
      <c r="T100" s="3"/>
      <c r="U100" s="141">
        <v>0.1</v>
      </c>
      <c r="V100" s="102">
        <v>0.11111</v>
      </c>
      <c r="W100" s="102">
        <v>0</v>
      </c>
      <c r="X100" s="102" t="s">
        <v>48</v>
      </c>
      <c r="Y100" s="102" t="s">
        <v>48</v>
      </c>
      <c r="Z100" s="102">
        <f t="shared" ref="Z100:Z103" si="645">SUMPRODUCT(E100:H100,V100:Y100)/SUM(E100:H100)</f>
        <v>7.6922307692307693E-2</v>
      </c>
      <c r="AA100" s="102">
        <f t="shared" ref="AA100:AA103" si="646">U100</f>
        <v>0.1</v>
      </c>
      <c r="AB100" s="44">
        <f t="shared" ref="AB100:AB103" si="647">((Z100*J100)+(AA100*D100))/I100</f>
        <v>9.302302325581395E-2</v>
      </c>
      <c r="AC100" s="3"/>
      <c r="AD100" s="128">
        <v>0.16667000000000001</v>
      </c>
      <c r="AE100" s="129">
        <v>0</v>
      </c>
      <c r="AF100" s="129">
        <v>0</v>
      </c>
      <c r="AG100" s="129" t="s">
        <v>48</v>
      </c>
      <c r="AH100" s="129" t="s">
        <v>48</v>
      </c>
      <c r="AI100" s="129">
        <f t="shared" ref="AI100:AI103" si="648">SUMPRODUCT(E100:H100,AE100:AH100)/SUM(E100:H100)</f>
        <v>0</v>
      </c>
      <c r="AJ100" s="129">
        <f t="shared" ref="AJ100:AJ103" si="649">AD100</f>
        <v>0.16667000000000001</v>
      </c>
      <c r="AK100" s="130">
        <f t="shared" ref="AK100:AK103" si="650">((AI100*J100)+(AJ100*D100))/I100</f>
        <v>0.11628139534883722</v>
      </c>
      <c r="AL100" s="3"/>
      <c r="AM100" s="100">
        <f t="shared" ref="AM100:AM103" si="651">U100+AD100</f>
        <v>0.26667000000000002</v>
      </c>
      <c r="AN100" s="101">
        <f t="shared" ref="AN100:AN103" si="652">V100+AE100</f>
        <v>0.11111</v>
      </c>
      <c r="AO100" s="101">
        <f t="shared" ref="AO100:AO103" si="653">W100+AF100</f>
        <v>0</v>
      </c>
      <c r="AP100" s="129" t="s">
        <v>48</v>
      </c>
      <c r="AQ100" s="129" t="s">
        <v>48</v>
      </c>
      <c r="AR100" s="102">
        <f t="shared" ref="AR100:AR103" si="654">SUMPRODUCT(E100:H100,AN100:AQ100)/SUM(E100:H100)</f>
        <v>7.6922307692307693E-2</v>
      </c>
      <c r="AS100" s="102">
        <f t="shared" ref="AS100:AS103" si="655">AM100</f>
        <v>0.26667000000000002</v>
      </c>
      <c r="AT100" s="44">
        <f t="shared" ref="AT100:AT103" si="656">((AR100*J100)+(AS100*D100))/I100</f>
        <v>0.20930441860465115</v>
      </c>
      <c r="AU100" s="3"/>
    </row>
    <row r="101" spans="1:47">
      <c r="A101" s="3"/>
      <c r="B101" s="12"/>
      <c r="C101" s="11" t="s">
        <v>65</v>
      </c>
      <c r="D101" s="33">
        <v>35</v>
      </c>
      <c r="E101" s="43">
        <v>5</v>
      </c>
      <c r="F101" s="26">
        <v>2</v>
      </c>
      <c r="G101" s="26">
        <v>1</v>
      </c>
      <c r="H101" s="27" t="s">
        <v>48</v>
      </c>
      <c r="I101" s="25">
        <f t="shared" si="640"/>
        <v>43</v>
      </c>
      <c r="J101" s="25">
        <f t="shared" si="641"/>
        <v>8</v>
      </c>
      <c r="K101" s="44">
        <f t="shared" si="642"/>
        <v>0.18604651162790697</v>
      </c>
      <c r="L101" s="14"/>
      <c r="M101" s="10">
        <v>1.66</v>
      </c>
      <c r="N101" s="9">
        <v>1.8</v>
      </c>
      <c r="O101" s="9">
        <v>2.5</v>
      </c>
      <c r="P101" s="9">
        <v>3</v>
      </c>
      <c r="Q101" s="27" t="s">
        <v>48</v>
      </c>
      <c r="R101" s="9">
        <f t="shared" si="643"/>
        <v>2.125</v>
      </c>
      <c r="S101" s="8">
        <f t="shared" si="644"/>
        <v>1.66</v>
      </c>
      <c r="T101" s="3"/>
      <c r="U101" s="141">
        <v>0.28571000000000002</v>
      </c>
      <c r="V101" s="102">
        <v>0.2</v>
      </c>
      <c r="W101" s="102">
        <v>0</v>
      </c>
      <c r="X101" s="102">
        <v>0</v>
      </c>
      <c r="Y101" s="102" t="s">
        <v>48</v>
      </c>
      <c r="Z101" s="102">
        <f t="shared" si="645"/>
        <v>0.125</v>
      </c>
      <c r="AA101" s="102">
        <f t="shared" si="646"/>
        <v>0.28571000000000002</v>
      </c>
      <c r="AB101" s="44">
        <f t="shared" si="647"/>
        <v>0.25581046511627908</v>
      </c>
      <c r="AC101" s="3"/>
      <c r="AD101" s="128">
        <v>0.2</v>
      </c>
      <c r="AE101" s="129">
        <v>0.2</v>
      </c>
      <c r="AF101" s="129">
        <v>0</v>
      </c>
      <c r="AG101" s="129">
        <v>0</v>
      </c>
      <c r="AH101" s="129" t="s">
        <v>48</v>
      </c>
      <c r="AI101" s="129">
        <f t="shared" si="648"/>
        <v>0.125</v>
      </c>
      <c r="AJ101" s="129">
        <f t="shared" si="649"/>
        <v>0.2</v>
      </c>
      <c r="AK101" s="130">
        <f t="shared" si="650"/>
        <v>0.18604651162790697</v>
      </c>
      <c r="AL101" s="3"/>
      <c r="AM101" s="100">
        <f t="shared" si="651"/>
        <v>0.48571000000000003</v>
      </c>
      <c r="AN101" s="101">
        <f t="shared" si="652"/>
        <v>0.4</v>
      </c>
      <c r="AO101" s="101">
        <f t="shared" si="653"/>
        <v>0</v>
      </c>
      <c r="AP101" s="101">
        <f t="shared" ref="AP101:AP103" si="657">X101+AG101</f>
        <v>0</v>
      </c>
      <c r="AQ101" s="129" t="s">
        <v>48</v>
      </c>
      <c r="AR101" s="102">
        <f t="shared" si="654"/>
        <v>0.25</v>
      </c>
      <c r="AS101" s="102">
        <f t="shared" si="655"/>
        <v>0.48571000000000003</v>
      </c>
      <c r="AT101" s="44">
        <f t="shared" si="656"/>
        <v>0.44185697674418611</v>
      </c>
      <c r="AU101" s="3"/>
    </row>
    <row r="102" spans="1:47">
      <c r="A102" s="3"/>
      <c r="B102" s="12"/>
      <c r="C102" s="11" t="s">
        <v>65</v>
      </c>
      <c r="D102" s="33">
        <v>37</v>
      </c>
      <c r="E102" s="43">
        <v>5</v>
      </c>
      <c r="F102" s="26">
        <v>1</v>
      </c>
      <c r="G102" s="27" t="s">
        <v>48</v>
      </c>
      <c r="H102" s="27" t="s">
        <v>48</v>
      </c>
      <c r="I102" s="25">
        <f t="shared" si="640"/>
        <v>43</v>
      </c>
      <c r="J102" s="25">
        <f t="shared" si="641"/>
        <v>6</v>
      </c>
      <c r="K102" s="44">
        <f t="shared" si="642"/>
        <v>0.13953488372093023</v>
      </c>
      <c r="L102" s="14"/>
      <c r="M102" s="10">
        <v>1.92</v>
      </c>
      <c r="N102" s="9">
        <v>2.6</v>
      </c>
      <c r="O102" s="9">
        <v>0</v>
      </c>
      <c r="P102" s="27" t="s">
        <v>48</v>
      </c>
      <c r="Q102" s="27" t="s">
        <v>48</v>
      </c>
      <c r="R102" s="9">
        <f t="shared" si="643"/>
        <v>2.1666666666666665</v>
      </c>
      <c r="S102" s="8">
        <f t="shared" si="644"/>
        <v>1.92</v>
      </c>
      <c r="T102" s="3"/>
      <c r="U102" s="141">
        <v>0.21622</v>
      </c>
      <c r="V102" s="102">
        <v>0.2</v>
      </c>
      <c r="W102" s="102">
        <v>1</v>
      </c>
      <c r="X102" s="102" t="s">
        <v>48</v>
      </c>
      <c r="Y102" s="102" t="s">
        <v>48</v>
      </c>
      <c r="Z102" s="102">
        <f t="shared" si="645"/>
        <v>0.33333333333333331</v>
      </c>
      <c r="AA102" s="102">
        <f t="shared" si="646"/>
        <v>0.21622</v>
      </c>
      <c r="AB102" s="44">
        <f t="shared" si="647"/>
        <v>0.23256139534883721</v>
      </c>
      <c r="AC102" s="3"/>
      <c r="AD102" s="128">
        <v>0.21622</v>
      </c>
      <c r="AE102" s="129">
        <v>0</v>
      </c>
      <c r="AF102" s="129">
        <v>0</v>
      </c>
      <c r="AG102" s="129" t="s">
        <v>48</v>
      </c>
      <c r="AH102" s="129" t="s">
        <v>48</v>
      </c>
      <c r="AI102" s="129">
        <f t="shared" si="648"/>
        <v>0</v>
      </c>
      <c r="AJ102" s="129">
        <f t="shared" si="649"/>
        <v>0.21622</v>
      </c>
      <c r="AK102" s="130">
        <f t="shared" si="650"/>
        <v>0.18604976744186047</v>
      </c>
      <c r="AL102" s="3"/>
      <c r="AM102" s="100">
        <f t="shared" si="651"/>
        <v>0.43243999999999999</v>
      </c>
      <c r="AN102" s="101">
        <f t="shared" si="652"/>
        <v>0.2</v>
      </c>
      <c r="AO102" s="101">
        <f t="shared" si="653"/>
        <v>1</v>
      </c>
      <c r="AP102" s="129" t="s">
        <v>48</v>
      </c>
      <c r="AQ102" s="129" t="s">
        <v>48</v>
      </c>
      <c r="AR102" s="102">
        <f t="shared" si="654"/>
        <v>0.33333333333333331</v>
      </c>
      <c r="AS102" s="102">
        <f t="shared" si="655"/>
        <v>0.43243999999999999</v>
      </c>
      <c r="AT102" s="44">
        <f t="shared" si="656"/>
        <v>0.41861116279069766</v>
      </c>
      <c r="AU102" s="3"/>
    </row>
    <row r="103" spans="1:47" ht="15.95" thickBot="1">
      <c r="A103" s="3"/>
      <c r="B103" s="12"/>
      <c r="C103" s="11" t="s">
        <v>65</v>
      </c>
      <c r="D103" s="46">
        <v>31</v>
      </c>
      <c r="E103" s="47">
        <v>4</v>
      </c>
      <c r="F103" s="48">
        <v>6</v>
      </c>
      <c r="G103" s="48">
        <v>1</v>
      </c>
      <c r="H103" s="48">
        <v>1</v>
      </c>
      <c r="I103" s="49">
        <f t="shared" si="640"/>
        <v>43</v>
      </c>
      <c r="J103" s="49">
        <f t="shared" si="641"/>
        <v>12</v>
      </c>
      <c r="K103" s="50">
        <f t="shared" si="642"/>
        <v>0.27906976744186046</v>
      </c>
      <c r="L103" s="14"/>
      <c r="M103" s="10">
        <v>1.84</v>
      </c>
      <c r="N103" s="9">
        <v>2.25</v>
      </c>
      <c r="O103" s="9">
        <v>3.17</v>
      </c>
      <c r="P103" s="9">
        <v>2</v>
      </c>
      <c r="Q103" s="9">
        <v>3</v>
      </c>
      <c r="R103" s="9">
        <f t="shared" si="643"/>
        <v>2.7516666666666665</v>
      </c>
      <c r="S103" s="8">
        <f t="shared" si="644"/>
        <v>1.84</v>
      </c>
      <c r="T103" s="3"/>
      <c r="U103" s="100">
        <v>0.25806000000000001</v>
      </c>
      <c r="V103" s="101">
        <v>0.25</v>
      </c>
      <c r="W103" s="101">
        <v>0.16667000000000001</v>
      </c>
      <c r="X103" s="101">
        <v>0</v>
      </c>
      <c r="Y103" s="101">
        <v>0</v>
      </c>
      <c r="Z103" s="101">
        <f t="shared" si="645"/>
        <v>0.16666833333333334</v>
      </c>
      <c r="AA103" s="101">
        <f t="shared" si="646"/>
        <v>0.25806000000000001</v>
      </c>
      <c r="AB103" s="50">
        <f t="shared" si="647"/>
        <v>0.23255534883720932</v>
      </c>
      <c r="AC103" s="3"/>
      <c r="AD103" s="128">
        <v>0.12903000000000001</v>
      </c>
      <c r="AE103" s="129">
        <v>0</v>
      </c>
      <c r="AF103" s="129">
        <v>0</v>
      </c>
      <c r="AG103" s="129">
        <v>0</v>
      </c>
      <c r="AH103" s="129">
        <v>0</v>
      </c>
      <c r="AI103" s="129">
        <f t="shared" si="648"/>
        <v>0</v>
      </c>
      <c r="AJ103" s="129">
        <f t="shared" si="649"/>
        <v>0.12903000000000001</v>
      </c>
      <c r="AK103" s="130">
        <f t="shared" si="650"/>
        <v>9.3021627906976739E-2</v>
      </c>
      <c r="AL103" s="3"/>
      <c r="AM103" s="100">
        <f t="shared" si="651"/>
        <v>0.38709000000000005</v>
      </c>
      <c r="AN103" s="101">
        <f t="shared" si="652"/>
        <v>0.25</v>
      </c>
      <c r="AO103" s="101">
        <f t="shared" si="653"/>
        <v>0.16667000000000001</v>
      </c>
      <c r="AP103" s="101">
        <f t="shared" si="657"/>
        <v>0</v>
      </c>
      <c r="AQ103" s="102">
        <f t="shared" ref="AQ103" si="658">Y103+AH103</f>
        <v>0</v>
      </c>
      <c r="AR103" s="101">
        <f t="shared" si="654"/>
        <v>0.16666833333333334</v>
      </c>
      <c r="AS103" s="101">
        <f t="shared" si="655"/>
        <v>0.38709000000000005</v>
      </c>
      <c r="AT103" s="50">
        <f t="shared" si="656"/>
        <v>0.32557697674418606</v>
      </c>
      <c r="AU103" s="3"/>
    </row>
    <row r="104" spans="1:47" ht="15.95" thickBot="1">
      <c r="A104" s="3"/>
      <c r="B104" s="255" t="s">
        <v>65</v>
      </c>
      <c r="C104" s="256"/>
      <c r="D104" s="45">
        <f>SUM(D100:D103)</f>
        <v>133</v>
      </c>
      <c r="E104" s="7">
        <f t="shared" ref="E104:J104" si="659">SUM(E100:E103)</f>
        <v>23</v>
      </c>
      <c r="F104" s="7">
        <f t="shared" si="659"/>
        <v>13</v>
      </c>
      <c r="G104" s="7">
        <f t="shared" si="659"/>
        <v>2</v>
      </c>
      <c r="H104" s="7">
        <f t="shared" si="659"/>
        <v>1</v>
      </c>
      <c r="I104" s="7">
        <f t="shared" si="659"/>
        <v>172</v>
      </c>
      <c r="J104" s="7">
        <f t="shared" si="659"/>
        <v>39</v>
      </c>
      <c r="K104" s="6">
        <f>AVERAGE(K100:K103)</f>
        <v>0.22674418604651164</v>
      </c>
      <c r="L104" s="14"/>
      <c r="M104" s="40">
        <f t="shared" ref="M104:S104" si="660">AVERAGE(M100:M103)</f>
        <v>1.93</v>
      </c>
      <c r="N104" s="41">
        <f t="shared" si="660"/>
        <v>2.3574999999999999</v>
      </c>
      <c r="O104" s="41">
        <f t="shared" si="660"/>
        <v>2.355</v>
      </c>
      <c r="P104" s="41">
        <f t="shared" si="660"/>
        <v>2.5</v>
      </c>
      <c r="Q104" s="41">
        <f t="shared" si="660"/>
        <v>3</v>
      </c>
      <c r="R104" s="41">
        <f t="shared" si="660"/>
        <v>2.5304487179487181</v>
      </c>
      <c r="S104" s="42">
        <f t="shared" si="660"/>
        <v>1.93</v>
      </c>
      <c r="T104" s="3"/>
      <c r="U104" s="97">
        <f t="shared" ref="U104" si="661">AVERAGE(U100:U103)</f>
        <v>0.21499750000000001</v>
      </c>
      <c r="V104" s="98">
        <f t="shared" ref="V104" si="662">AVERAGE(V100:V103)</f>
        <v>0.19027749999999999</v>
      </c>
      <c r="W104" s="98">
        <f t="shared" ref="W104" si="663">AVERAGE(W100:W103)</f>
        <v>0.29166750000000002</v>
      </c>
      <c r="X104" s="98">
        <f t="shared" ref="X104" si="664">AVERAGE(X100:X103)</f>
        <v>0</v>
      </c>
      <c r="Y104" s="98">
        <f t="shared" ref="Y104" si="665">AVERAGE(Y100:Y103)</f>
        <v>0</v>
      </c>
      <c r="Z104" s="98">
        <f t="shared" ref="Z104" si="666">AVERAGE(Z100:Z103)</f>
        <v>0.17548099358974359</v>
      </c>
      <c r="AA104" s="98">
        <f t="shared" ref="AA104" si="667">AVERAGE(AA100:AA103)</f>
        <v>0.21499750000000001</v>
      </c>
      <c r="AB104" s="99">
        <f t="shared" ref="AB104" si="668">AVERAGE(AB100:AB103)</f>
        <v>0.2034875581395349</v>
      </c>
      <c r="AC104" s="3"/>
      <c r="AD104" s="97">
        <f t="shared" ref="AD104" si="669">AVERAGE(AD100:AD103)</f>
        <v>0.17798</v>
      </c>
      <c r="AE104" s="98">
        <f t="shared" ref="AE104" si="670">AVERAGE(AE100:AE103)</f>
        <v>0.05</v>
      </c>
      <c r="AF104" s="98">
        <f t="shared" ref="AF104" si="671">AVERAGE(AF100:AF103)</f>
        <v>0</v>
      </c>
      <c r="AG104" s="98">
        <f t="shared" ref="AG104" si="672">AVERAGE(AG100:AG103)</f>
        <v>0</v>
      </c>
      <c r="AH104" s="98">
        <f t="shared" ref="AH104" si="673">AVERAGE(AH100:AH103)</f>
        <v>0</v>
      </c>
      <c r="AI104" s="98">
        <f t="shared" ref="AI104" si="674">AVERAGE(AI100:AI103)</f>
        <v>3.125E-2</v>
      </c>
      <c r="AJ104" s="98">
        <f t="shared" ref="AJ104" si="675">AVERAGE(AJ100:AJ103)</f>
        <v>0.17798</v>
      </c>
      <c r="AK104" s="99">
        <f t="shared" ref="AK104" si="676">AVERAGE(AK100:AK103)</f>
        <v>0.14534982558139534</v>
      </c>
      <c r="AL104" s="3"/>
      <c r="AM104" s="97">
        <f t="shared" ref="AM104" si="677">AVERAGE(AM100:AM103)</f>
        <v>0.39297749999999998</v>
      </c>
      <c r="AN104" s="98">
        <f t="shared" ref="AN104" si="678">AVERAGE(AN100:AN103)</f>
        <v>0.24027750000000003</v>
      </c>
      <c r="AO104" s="98">
        <f t="shared" ref="AO104" si="679">AVERAGE(AO100:AO103)</f>
        <v>0.29166750000000002</v>
      </c>
      <c r="AP104" s="98">
        <f t="shared" ref="AP104" si="680">AVERAGE(AP100:AP103)</f>
        <v>0</v>
      </c>
      <c r="AQ104" s="98">
        <f t="shared" ref="AQ104" si="681">AVERAGE(AQ100:AQ103)</f>
        <v>0</v>
      </c>
      <c r="AR104" s="98">
        <f t="shared" ref="AR104" si="682">AVERAGE(AR100:AR103)</f>
        <v>0.20673099358974359</v>
      </c>
      <c r="AS104" s="98">
        <f t="shared" ref="AS104" si="683">AVERAGE(AS100:AS103)</f>
        <v>0.39297749999999998</v>
      </c>
      <c r="AT104" s="99">
        <f t="shared" ref="AT104" si="684">AVERAGE(AT100:AT103)</f>
        <v>0.34883738372093026</v>
      </c>
      <c r="AU104" s="3"/>
    </row>
    <row r="105" spans="1:47" ht="15.95" thickBot="1">
      <c r="A105" s="3"/>
      <c r="B105" s="12"/>
      <c r="C105" s="11" t="s">
        <v>66</v>
      </c>
      <c r="D105" s="46">
        <v>19</v>
      </c>
      <c r="E105" s="47">
        <v>10</v>
      </c>
      <c r="F105" s="48">
        <v>8</v>
      </c>
      <c r="G105" s="156" t="s">
        <v>48</v>
      </c>
      <c r="H105" s="48">
        <v>2</v>
      </c>
      <c r="I105" s="49">
        <f t="shared" ref="I105" si="685">SUM(D105:H105)</f>
        <v>39</v>
      </c>
      <c r="J105" s="49">
        <f>SUM(E105:H105)</f>
        <v>20</v>
      </c>
      <c r="K105" s="50">
        <f>J105/I105</f>
        <v>0.51282051282051277</v>
      </c>
      <c r="L105" s="14"/>
      <c r="M105" s="10">
        <v>0.68</v>
      </c>
      <c r="N105" s="9">
        <v>1.8</v>
      </c>
      <c r="O105" s="9">
        <v>1.63</v>
      </c>
      <c r="P105" s="156" t="s">
        <v>48</v>
      </c>
      <c r="Q105" s="9">
        <v>3.5</v>
      </c>
      <c r="R105" s="9">
        <f>SUMPRODUCT(E105:H105,N105:Q105)/SUM(E105:H105)</f>
        <v>1.9019999999999999</v>
      </c>
      <c r="S105" s="8">
        <f>M105</f>
        <v>0.68</v>
      </c>
      <c r="T105" s="3"/>
      <c r="U105" s="100">
        <v>0.15789</v>
      </c>
      <c r="V105" s="101">
        <v>0.3</v>
      </c>
      <c r="W105" s="101">
        <v>0.5</v>
      </c>
      <c r="X105" s="101" t="s">
        <v>48</v>
      </c>
      <c r="Y105" s="101">
        <v>0</v>
      </c>
      <c r="Z105" s="101">
        <f t="shared" ref="Z105" si="686">SUMPRODUCT(E105:H105,V105:Y105)/SUM(E105:H105)</f>
        <v>0.35</v>
      </c>
      <c r="AA105" s="101">
        <f t="shared" ref="AA105" si="687">U105</f>
        <v>0.15789</v>
      </c>
      <c r="AB105" s="50">
        <f t="shared" ref="AB105" si="688">((Z105*J105)+(AA105*D105))/I105</f>
        <v>0.2564079487179487</v>
      </c>
      <c r="AC105" s="3"/>
      <c r="AD105" s="128">
        <v>0.63158000000000003</v>
      </c>
      <c r="AE105" s="129">
        <v>0.1</v>
      </c>
      <c r="AF105" s="129">
        <v>0</v>
      </c>
      <c r="AG105" s="129" t="s">
        <v>48</v>
      </c>
      <c r="AH105" s="129">
        <v>0</v>
      </c>
      <c r="AI105" s="129">
        <f t="shared" ref="AI105" si="689">SUMPRODUCT(E105:H105,AE105:AH105)/SUM(E105:H105)</f>
        <v>0.05</v>
      </c>
      <c r="AJ105" s="129">
        <f t="shared" ref="AJ105" si="690">AD105</f>
        <v>0.63158000000000003</v>
      </c>
      <c r="AK105" s="130">
        <f t="shared" ref="AK105" si="691">((AI105*J105)+(AJ105*D105))/I105</f>
        <v>0.3333338461538462</v>
      </c>
      <c r="AL105" s="3"/>
      <c r="AM105" s="100">
        <f t="shared" ref="AM105" si="692">U105+AD105</f>
        <v>0.78947000000000001</v>
      </c>
      <c r="AN105" s="101">
        <f t="shared" ref="AN105" si="693">V105+AE105</f>
        <v>0.4</v>
      </c>
      <c r="AO105" s="101">
        <f t="shared" ref="AO105" si="694">W105+AF105</f>
        <v>0.5</v>
      </c>
      <c r="AP105" s="129" t="s">
        <v>48</v>
      </c>
      <c r="AQ105" s="102">
        <f t="shared" ref="AQ105" si="695">Y105+AH105</f>
        <v>0</v>
      </c>
      <c r="AR105" s="101">
        <f t="shared" ref="AR105" si="696">SUMPRODUCT(E105:H105,AN105:AQ105)/SUM(E105:H105)</f>
        <v>0.4</v>
      </c>
      <c r="AS105" s="101">
        <f t="shared" ref="AS105" si="697">AM105</f>
        <v>0.78947000000000001</v>
      </c>
      <c r="AT105" s="50">
        <f t="shared" ref="AT105" si="698">((AR105*J105)+(AS105*D105))/I105</f>
        <v>0.5897417948717949</v>
      </c>
      <c r="AU105" s="3"/>
    </row>
    <row r="106" spans="1:47" ht="15.95" thickBot="1">
      <c r="A106" s="3"/>
      <c r="B106" s="255" t="s">
        <v>66</v>
      </c>
      <c r="C106" s="256"/>
      <c r="D106" s="45">
        <f>SUM(D105)</f>
        <v>19</v>
      </c>
      <c r="E106" s="7">
        <f t="shared" ref="E106:J106" si="699">SUM(E105)</f>
        <v>10</v>
      </c>
      <c r="F106" s="7">
        <f t="shared" si="699"/>
        <v>8</v>
      </c>
      <c r="G106" s="168" t="s">
        <v>48</v>
      </c>
      <c r="H106" s="7">
        <f t="shared" si="699"/>
        <v>2</v>
      </c>
      <c r="I106" s="7">
        <f t="shared" si="699"/>
        <v>39</v>
      </c>
      <c r="J106" s="7">
        <f t="shared" si="699"/>
        <v>20</v>
      </c>
      <c r="K106" s="6">
        <f>AVERAGE(K105)</f>
        <v>0.51282051282051277</v>
      </c>
      <c r="L106" s="14"/>
      <c r="M106" s="40">
        <f t="shared" ref="M106:S106" si="700">AVERAGE(M105)</f>
        <v>0.68</v>
      </c>
      <c r="N106" s="41">
        <f t="shared" si="700"/>
        <v>1.8</v>
      </c>
      <c r="O106" s="41">
        <f t="shared" si="700"/>
        <v>1.63</v>
      </c>
      <c r="P106" s="168" t="s">
        <v>48</v>
      </c>
      <c r="Q106" s="41">
        <f t="shared" si="700"/>
        <v>3.5</v>
      </c>
      <c r="R106" s="41">
        <f t="shared" si="700"/>
        <v>1.9019999999999999</v>
      </c>
      <c r="S106" s="42">
        <f t="shared" si="700"/>
        <v>0.68</v>
      </c>
      <c r="T106" s="3"/>
      <c r="U106" s="97">
        <f t="shared" ref="U106" si="701">AVERAGE(U105)</f>
        <v>0.15789</v>
      </c>
      <c r="V106" s="98">
        <f t="shared" ref="V106" si="702">AVERAGE(V105)</f>
        <v>0.3</v>
      </c>
      <c r="W106" s="98">
        <f t="shared" ref="W106" si="703">AVERAGE(W105)</f>
        <v>0.5</v>
      </c>
      <c r="X106" s="227" t="s">
        <v>48</v>
      </c>
      <c r="Y106" s="98">
        <f t="shared" ref="Y106" si="704">AVERAGE(Y105)</f>
        <v>0</v>
      </c>
      <c r="Z106" s="98">
        <f t="shared" ref="Z106" si="705">AVERAGE(Z105)</f>
        <v>0.35</v>
      </c>
      <c r="AA106" s="98">
        <f t="shared" ref="AA106" si="706">AVERAGE(AA105)</f>
        <v>0.15789</v>
      </c>
      <c r="AB106" s="99">
        <f t="shared" ref="AB106" si="707">AVERAGE(AB105)</f>
        <v>0.2564079487179487</v>
      </c>
      <c r="AC106" s="3"/>
      <c r="AD106" s="97">
        <f t="shared" ref="AD106" si="708">AVERAGE(AD105)</f>
        <v>0.63158000000000003</v>
      </c>
      <c r="AE106" s="98">
        <f t="shared" ref="AE106" si="709">AVERAGE(AE105)</f>
        <v>0.1</v>
      </c>
      <c r="AF106" s="98">
        <f t="shared" ref="AF106" si="710">AVERAGE(AF105)</f>
        <v>0</v>
      </c>
      <c r="AG106" s="242" t="s">
        <v>48</v>
      </c>
      <c r="AH106" s="98">
        <f t="shared" ref="AH106" si="711">AVERAGE(AH105)</f>
        <v>0</v>
      </c>
      <c r="AI106" s="98">
        <f t="shared" ref="AI106" si="712">AVERAGE(AI105)</f>
        <v>0.05</v>
      </c>
      <c r="AJ106" s="98">
        <f t="shared" ref="AJ106" si="713">AVERAGE(AJ105)</f>
        <v>0.63158000000000003</v>
      </c>
      <c r="AK106" s="99">
        <f t="shared" ref="AK106" si="714">AVERAGE(AK105)</f>
        <v>0.3333338461538462</v>
      </c>
      <c r="AL106" s="3"/>
      <c r="AM106" s="97">
        <f t="shared" ref="AM106" si="715">AVERAGE(AM105)</f>
        <v>0.78947000000000001</v>
      </c>
      <c r="AN106" s="98">
        <f t="shared" ref="AN106" si="716">AVERAGE(AN105)</f>
        <v>0.4</v>
      </c>
      <c r="AO106" s="98">
        <f t="shared" ref="AO106" si="717">AVERAGE(AO105)</f>
        <v>0.5</v>
      </c>
      <c r="AP106" s="98" t="s">
        <v>48</v>
      </c>
      <c r="AQ106" s="98">
        <f t="shared" ref="AQ106" si="718">AVERAGE(AQ105)</f>
        <v>0</v>
      </c>
      <c r="AR106" s="98">
        <f t="shared" ref="AR106" si="719">AVERAGE(AR105)</f>
        <v>0.4</v>
      </c>
      <c r="AS106" s="98">
        <f t="shared" ref="AS106" si="720">AVERAGE(AS105)</f>
        <v>0.78947000000000001</v>
      </c>
      <c r="AT106" s="99">
        <f t="shared" ref="AT106" si="721">AVERAGE(AT105)</f>
        <v>0.5897417948717949</v>
      </c>
      <c r="AU106" s="3"/>
    </row>
    <row r="107" spans="1:47" ht="15.95" thickBot="1">
      <c r="A107" s="3"/>
      <c r="B107" s="12"/>
      <c r="C107" s="11" t="s">
        <v>67</v>
      </c>
      <c r="D107" s="204">
        <v>38</v>
      </c>
      <c r="E107" s="208" t="s">
        <v>48</v>
      </c>
      <c r="F107" s="208" t="s">
        <v>48</v>
      </c>
      <c r="G107" s="208" t="s">
        <v>48</v>
      </c>
      <c r="H107" s="208" t="s">
        <v>48</v>
      </c>
      <c r="I107" s="206">
        <f t="shared" ref="I107" si="722">SUM(D107:H107)</f>
        <v>38</v>
      </c>
      <c r="J107" s="206">
        <f>SUM(E107:H107)</f>
        <v>0</v>
      </c>
      <c r="K107" s="207">
        <f>J107/I107</f>
        <v>0</v>
      </c>
      <c r="L107" s="14"/>
      <c r="M107" s="58">
        <v>2.97</v>
      </c>
      <c r="N107" s="156" t="s">
        <v>48</v>
      </c>
      <c r="O107" s="156" t="s">
        <v>48</v>
      </c>
      <c r="P107" s="156" t="s">
        <v>48</v>
      </c>
      <c r="Q107" s="156" t="s">
        <v>48</v>
      </c>
      <c r="R107" s="9" t="s">
        <v>48</v>
      </c>
      <c r="S107" s="60">
        <f>M107</f>
        <v>2.97</v>
      </c>
      <c r="T107" s="3"/>
      <c r="U107" s="103">
        <v>0.13158</v>
      </c>
      <c r="V107" s="104" t="s">
        <v>48</v>
      </c>
      <c r="W107" s="104" t="s">
        <v>48</v>
      </c>
      <c r="X107" s="104" t="s">
        <v>48</v>
      </c>
      <c r="Y107" s="104" t="s">
        <v>48</v>
      </c>
      <c r="Z107" s="104" t="s">
        <v>48</v>
      </c>
      <c r="AA107" s="104">
        <f t="shared" ref="AA107" si="723">U107</f>
        <v>0.13158</v>
      </c>
      <c r="AB107" s="207">
        <f>AA107</f>
        <v>0.13158</v>
      </c>
      <c r="AC107" s="3"/>
      <c r="AD107" s="131">
        <v>2.6316000000000003E-2</v>
      </c>
      <c r="AE107" s="132" t="s">
        <v>48</v>
      </c>
      <c r="AF107" s="132" t="s">
        <v>48</v>
      </c>
      <c r="AG107" s="132" t="s">
        <v>48</v>
      </c>
      <c r="AH107" s="132" t="s">
        <v>48</v>
      </c>
      <c r="AI107" s="132" t="s">
        <v>48</v>
      </c>
      <c r="AJ107" s="132">
        <f t="shared" ref="AJ107" si="724">AD107</f>
        <v>2.6316000000000003E-2</v>
      </c>
      <c r="AK107" s="133">
        <f>AJ107</f>
        <v>2.6316000000000003E-2</v>
      </c>
      <c r="AL107" s="3"/>
      <c r="AM107" s="100">
        <f t="shared" ref="AM107" si="725">U107+AD107</f>
        <v>0.15789600000000001</v>
      </c>
      <c r="AN107" s="129" t="s">
        <v>48</v>
      </c>
      <c r="AO107" s="129" t="s">
        <v>48</v>
      </c>
      <c r="AP107" s="129" t="s">
        <v>48</v>
      </c>
      <c r="AQ107" s="129" t="s">
        <v>48</v>
      </c>
      <c r="AR107" s="129" t="s">
        <v>48</v>
      </c>
      <c r="AS107" s="101">
        <f t="shared" ref="AS107" si="726">AM107</f>
        <v>0.15789600000000001</v>
      </c>
      <c r="AT107" s="50">
        <f>AS107</f>
        <v>0.15789600000000001</v>
      </c>
      <c r="AU107" s="3"/>
    </row>
    <row r="108" spans="1:47" ht="15.95" thickBot="1">
      <c r="A108" s="3"/>
      <c r="B108" s="255" t="s">
        <v>67</v>
      </c>
      <c r="C108" s="256"/>
      <c r="D108" s="45">
        <f>SUM(D107)</f>
        <v>38</v>
      </c>
      <c r="E108" s="168" t="s">
        <v>48</v>
      </c>
      <c r="F108" s="168" t="s">
        <v>48</v>
      </c>
      <c r="G108" s="168" t="s">
        <v>48</v>
      </c>
      <c r="H108" s="168" t="s">
        <v>48</v>
      </c>
      <c r="I108" s="7">
        <f t="shared" ref="I108:J108" si="727">SUM(I107)</f>
        <v>38</v>
      </c>
      <c r="J108" s="7">
        <f t="shared" si="727"/>
        <v>0</v>
      </c>
      <c r="K108" s="6">
        <f>AVERAGE(K107)</f>
        <v>0</v>
      </c>
      <c r="L108" s="14"/>
      <c r="M108" s="40">
        <f t="shared" ref="M108:S108" si="728">AVERAGE(M107)</f>
        <v>2.97</v>
      </c>
      <c r="N108" s="168" t="s">
        <v>48</v>
      </c>
      <c r="O108" s="168" t="s">
        <v>48</v>
      </c>
      <c r="P108" s="168" t="s">
        <v>48</v>
      </c>
      <c r="Q108" s="168" t="s">
        <v>48</v>
      </c>
      <c r="R108" s="168" t="s">
        <v>48</v>
      </c>
      <c r="S108" s="42">
        <f t="shared" si="728"/>
        <v>2.97</v>
      </c>
      <c r="T108" s="3"/>
      <c r="U108" s="97">
        <f t="shared" ref="U108" si="729">AVERAGE(U107)</f>
        <v>0.13158</v>
      </c>
      <c r="V108" s="227" t="s">
        <v>48</v>
      </c>
      <c r="W108" s="227" t="s">
        <v>48</v>
      </c>
      <c r="X108" s="227" t="s">
        <v>48</v>
      </c>
      <c r="Y108" s="227" t="s">
        <v>48</v>
      </c>
      <c r="Z108" s="227" t="s">
        <v>48</v>
      </c>
      <c r="AA108" s="98">
        <f t="shared" ref="AA108" si="730">AVERAGE(AA107)</f>
        <v>0.13158</v>
      </c>
      <c r="AB108" s="99">
        <f t="shared" ref="AB108" si="731">AVERAGE(AB107)</f>
        <v>0.13158</v>
      </c>
      <c r="AC108" s="3"/>
      <c r="AD108" s="97">
        <f t="shared" ref="AD108" si="732">AVERAGE(AD107)</f>
        <v>2.6316000000000003E-2</v>
      </c>
      <c r="AE108" s="242" t="s">
        <v>48</v>
      </c>
      <c r="AF108" s="242" t="s">
        <v>48</v>
      </c>
      <c r="AG108" s="242" t="s">
        <v>48</v>
      </c>
      <c r="AH108" s="242" t="s">
        <v>48</v>
      </c>
      <c r="AI108" s="242" t="s">
        <v>48</v>
      </c>
      <c r="AJ108" s="98">
        <f t="shared" ref="AJ108" si="733">AVERAGE(AJ107)</f>
        <v>2.6316000000000003E-2</v>
      </c>
      <c r="AK108" s="99">
        <f t="shared" ref="AK108" si="734">AVERAGE(AK107)</f>
        <v>2.6316000000000003E-2</v>
      </c>
      <c r="AL108" s="3"/>
      <c r="AM108" s="97">
        <f t="shared" ref="AM108" si="735">AVERAGE(AM107)</f>
        <v>0.15789600000000001</v>
      </c>
      <c r="AN108" s="98" t="s">
        <v>48</v>
      </c>
      <c r="AO108" s="98" t="s">
        <v>48</v>
      </c>
      <c r="AP108" s="98" t="s">
        <v>48</v>
      </c>
      <c r="AQ108" s="98" t="s">
        <v>48</v>
      </c>
      <c r="AR108" s="242" t="s">
        <v>48</v>
      </c>
      <c r="AS108" s="98">
        <f t="shared" ref="AS108" si="736">AVERAGE(AS107)</f>
        <v>0.15789600000000001</v>
      </c>
      <c r="AT108" s="99">
        <f t="shared" ref="AT108" si="737">AVERAGE(AT107)</f>
        <v>0.15789600000000001</v>
      </c>
      <c r="AU108" s="3"/>
    </row>
    <row r="109" spans="1:47">
      <c r="A109" s="3"/>
      <c r="B109" s="12"/>
      <c r="C109" s="11" t="s">
        <v>68</v>
      </c>
      <c r="D109" s="81">
        <v>17</v>
      </c>
      <c r="E109" s="81">
        <v>4</v>
      </c>
      <c r="F109" s="209" t="s">
        <v>48</v>
      </c>
      <c r="G109" s="209" t="s">
        <v>48</v>
      </c>
      <c r="H109" s="209" t="s">
        <v>48</v>
      </c>
      <c r="I109" s="83">
        <f t="shared" si="0"/>
        <v>21</v>
      </c>
      <c r="J109" s="83">
        <f t="shared" ref="J109:J135" si="738">SUM(E109:H109)</f>
        <v>4</v>
      </c>
      <c r="K109" s="84">
        <f t="shared" ref="K109:K135" si="739">J109/I109</f>
        <v>0.19047619047619047</v>
      </c>
      <c r="L109" s="14"/>
      <c r="M109" s="74">
        <v>2.06</v>
      </c>
      <c r="N109" s="30">
        <v>2.25</v>
      </c>
      <c r="O109" s="30" t="s">
        <v>48</v>
      </c>
      <c r="P109" s="30" t="s">
        <v>48</v>
      </c>
      <c r="Q109" s="30" t="s">
        <v>48</v>
      </c>
      <c r="R109" s="30">
        <f t="shared" ref="R109:R112" si="740">SUMPRODUCT(E109:H109,N109:Q109)/SUM(E109:H109)</f>
        <v>2.25</v>
      </c>
      <c r="S109" s="75">
        <f t="shared" ref="S109:S135" si="741">M109</f>
        <v>2.06</v>
      </c>
      <c r="T109" s="3"/>
      <c r="U109" s="109">
        <v>0.35293999999999998</v>
      </c>
      <c r="V109" s="110">
        <v>0.25</v>
      </c>
      <c r="W109" s="111" t="s">
        <v>48</v>
      </c>
      <c r="X109" s="111" t="s">
        <v>48</v>
      </c>
      <c r="Y109" s="111" t="s">
        <v>48</v>
      </c>
      <c r="Z109" s="111">
        <f t="shared" si="1"/>
        <v>0.25</v>
      </c>
      <c r="AA109" s="111">
        <f t="shared" ref="AA109:AA135" si="742">U109</f>
        <v>0.35293999999999998</v>
      </c>
      <c r="AB109" s="112">
        <f t="shared" ref="AB109:AB112" si="743">((Z109*J109)+(AA109*D109))/I109</f>
        <v>0.33333238095238094</v>
      </c>
      <c r="AC109" s="3"/>
      <c r="AD109" s="109">
        <v>0</v>
      </c>
      <c r="AE109" s="110">
        <v>0</v>
      </c>
      <c r="AF109" s="111" t="s">
        <v>48</v>
      </c>
      <c r="AG109" s="111" t="s">
        <v>48</v>
      </c>
      <c r="AH109" s="111" t="s">
        <v>48</v>
      </c>
      <c r="AI109" s="110">
        <f t="shared" si="4"/>
        <v>0</v>
      </c>
      <c r="AJ109" s="110">
        <f t="shared" ref="AJ109:AJ135" si="744">AD109</f>
        <v>0</v>
      </c>
      <c r="AK109" s="134">
        <f t="shared" ref="AK109:AK112" si="745">((AI109*J109)+(AJ109*D109))/I109</f>
        <v>0</v>
      </c>
      <c r="AL109" s="3"/>
      <c r="AM109" s="109">
        <v>0.35293999999999998</v>
      </c>
      <c r="AN109" s="110">
        <v>0.25</v>
      </c>
      <c r="AO109" s="111" t="s">
        <v>48</v>
      </c>
      <c r="AP109" s="111" t="s">
        <v>48</v>
      </c>
      <c r="AQ109" s="111" t="s">
        <v>48</v>
      </c>
      <c r="AR109" s="110">
        <f t="shared" si="8"/>
        <v>0.25</v>
      </c>
      <c r="AS109" s="110">
        <f t="shared" si="9"/>
        <v>0.35293999999999998</v>
      </c>
      <c r="AT109" s="112">
        <f t="shared" si="10"/>
        <v>0.33333238095238094</v>
      </c>
      <c r="AU109" s="3"/>
    </row>
    <row r="110" spans="1:47">
      <c r="A110" s="3"/>
      <c r="B110" s="12"/>
      <c r="C110" s="11" t="s">
        <v>68</v>
      </c>
      <c r="D110" s="85">
        <v>18</v>
      </c>
      <c r="E110" s="89" t="s">
        <v>48</v>
      </c>
      <c r="F110" s="85">
        <v>2</v>
      </c>
      <c r="G110" s="85">
        <v>2</v>
      </c>
      <c r="H110" s="85">
        <v>2</v>
      </c>
      <c r="I110" s="48">
        <f t="shared" si="0"/>
        <v>24</v>
      </c>
      <c r="J110" s="48">
        <f t="shared" si="738"/>
        <v>6</v>
      </c>
      <c r="K110" s="88">
        <f t="shared" si="739"/>
        <v>0.25</v>
      </c>
      <c r="L110" s="14"/>
      <c r="M110" s="76">
        <v>1.83</v>
      </c>
      <c r="N110" s="27" t="s">
        <v>48</v>
      </c>
      <c r="O110" s="27">
        <v>1.5</v>
      </c>
      <c r="P110" s="27">
        <v>2</v>
      </c>
      <c r="Q110" s="27">
        <v>3</v>
      </c>
      <c r="R110" s="27">
        <f t="shared" si="740"/>
        <v>2.1666666666666665</v>
      </c>
      <c r="S110" s="77">
        <f t="shared" si="741"/>
        <v>1.83</v>
      </c>
      <c r="T110" s="3"/>
      <c r="U110" s="135">
        <v>0.27778000000000003</v>
      </c>
      <c r="V110" s="114" t="s">
        <v>48</v>
      </c>
      <c r="W110" s="121">
        <v>0.5</v>
      </c>
      <c r="X110" s="121">
        <v>0.5</v>
      </c>
      <c r="Y110" s="121">
        <v>0</v>
      </c>
      <c r="Z110" s="114">
        <f t="shared" si="1"/>
        <v>0.33333333333333331</v>
      </c>
      <c r="AA110" s="114">
        <f t="shared" si="742"/>
        <v>0.27778000000000003</v>
      </c>
      <c r="AB110" s="115">
        <f t="shared" si="743"/>
        <v>0.29166833333333336</v>
      </c>
      <c r="AC110" s="3"/>
      <c r="AD110" s="135">
        <v>0.16667000000000001</v>
      </c>
      <c r="AE110" s="114" t="s">
        <v>48</v>
      </c>
      <c r="AF110" s="121">
        <v>0</v>
      </c>
      <c r="AG110" s="121">
        <v>0</v>
      </c>
      <c r="AH110" s="121">
        <v>0</v>
      </c>
      <c r="AI110" s="114">
        <f t="shared" si="4"/>
        <v>0</v>
      </c>
      <c r="AJ110" s="114">
        <f t="shared" si="744"/>
        <v>0.16667000000000001</v>
      </c>
      <c r="AK110" s="115">
        <f t="shared" si="745"/>
        <v>0.12500250000000002</v>
      </c>
      <c r="AL110" s="3"/>
      <c r="AM110" s="113">
        <f t="shared" ref="AM110:AM135" si="746">U110+AD110</f>
        <v>0.44445000000000001</v>
      </c>
      <c r="AN110" s="114" t="s">
        <v>48</v>
      </c>
      <c r="AO110" s="114">
        <f>W110+AF110</f>
        <v>0.5</v>
      </c>
      <c r="AP110" s="114">
        <f>X110+AG110</f>
        <v>0.5</v>
      </c>
      <c r="AQ110" s="114">
        <f>Y110+AH110</f>
        <v>0</v>
      </c>
      <c r="AR110" s="114">
        <f t="shared" si="8"/>
        <v>0.33333333333333331</v>
      </c>
      <c r="AS110" s="114">
        <f t="shared" si="9"/>
        <v>0.44445000000000001</v>
      </c>
      <c r="AT110" s="115">
        <f t="shared" si="10"/>
        <v>0.41667083333333332</v>
      </c>
      <c r="AU110" s="3"/>
    </row>
    <row r="111" spans="1:47">
      <c r="A111" s="3"/>
      <c r="B111" s="12"/>
      <c r="C111" s="11" t="s">
        <v>68</v>
      </c>
      <c r="D111" s="85">
        <v>18</v>
      </c>
      <c r="E111" s="85">
        <v>1</v>
      </c>
      <c r="F111" s="85">
        <v>1</v>
      </c>
      <c r="G111" s="89" t="s">
        <v>48</v>
      </c>
      <c r="H111" s="89" t="s">
        <v>48</v>
      </c>
      <c r="I111" s="48">
        <f t="shared" si="0"/>
        <v>20</v>
      </c>
      <c r="J111" s="48">
        <f t="shared" si="738"/>
        <v>2</v>
      </c>
      <c r="K111" s="88">
        <f t="shared" si="739"/>
        <v>0.1</v>
      </c>
      <c r="L111" s="14"/>
      <c r="M111" s="76">
        <v>1.44</v>
      </c>
      <c r="N111" s="27">
        <v>0</v>
      </c>
      <c r="O111" s="27">
        <v>3</v>
      </c>
      <c r="P111" s="27" t="s">
        <v>48</v>
      </c>
      <c r="Q111" s="27" t="s">
        <v>48</v>
      </c>
      <c r="R111" s="27">
        <f t="shared" si="740"/>
        <v>1.5</v>
      </c>
      <c r="S111" s="77">
        <f t="shared" si="741"/>
        <v>1.44</v>
      </c>
      <c r="T111" s="3"/>
      <c r="U111" s="135">
        <v>0.44440000000000002</v>
      </c>
      <c r="V111" s="121">
        <v>1</v>
      </c>
      <c r="W111" s="121">
        <v>0</v>
      </c>
      <c r="X111" s="114" t="s">
        <v>48</v>
      </c>
      <c r="Y111" s="114" t="s">
        <v>48</v>
      </c>
      <c r="Z111" s="114">
        <f t="shared" si="1"/>
        <v>0.5</v>
      </c>
      <c r="AA111" s="114">
        <f t="shared" si="742"/>
        <v>0.44440000000000002</v>
      </c>
      <c r="AB111" s="115">
        <f t="shared" si="743"/>
        <v>0.44996000000000003</v>
      </c>
      <c r="AC111" s="3"/>
      <c r="AD111" s="135">
        <v>0.1111</v>
      </c>
      <c r="AE111" s="121">
        <v>0</v>
      </c>
      <c r="AF111" s="121">
        <v>0</v>
      </c>
      <c r="AG111" s="114" t="s">
        <v>48</v>
      </c>
      <c r="AH111" s="114" t="s">
        <v>48</v>
      </c>
      <c r="AI111" s="114">
        <f t="shared" si="4"/>
        <v>0</v>
      </c>
      <c r="AJ111" s="114">
        <f t="shared" si="744"/>
        <v>0.1111</v>
      </c>
      <c r="AK111" s="115">
        <f t="shared" si="745"/>
        <v>9.9989999999999996E-2</v>
      </c>
      <c r="AL111" s="3"/>
      <c r="AM111" s="113">
        <f t="shared" si="746"/>
        <v>0.55549999999999999</v>
      </c>
      <c r="AN111" s="114">
        <f>V111+AE111</f>
        <v>1</v>
      </c>
      <c r="AO111" s="114">
        <f>W111+AF111</f>
        <v>0</v>
      </c>
      <c r="AP111" s="102" t="s">
        <v>48</v>
      </c>
      <c r="AQ111" s="102" t="s">
        <v>48</v>
      </c>
      <c r="AR111" s="114">
        <f t="shared" si="8"/>
        <v>0.5</v>
      </c>
      <c r="AS111" s="114">
        <f t="shared" si="9"/>
        <v>0.55549999999999999</v>
      </c>
      <c r="AT111" s="115">
        <f t="shared" si="10"/>
        <v>0.54995000000000005</v>
      </c>
      <c r="AU111" s="3"/>
    </row>
    <row r="112" spans="1:47">
      <c r="A112" s="3"/>
      <c r="B112" s="12"/>
      <c r="C112" s="11" t="s">
        <v>68</v>
      </c>
      <c r="D112" s="85">
        <v>9</v>
      </c>
      <c r="E112" s="85">
        <v>1</v>
      </c>
      <c r="F112" s="89" t="s">
        <v>48</v>
      </c>
      <c r="G112" s="89" t="s">
        <v>48</v>
      </c>
      <c r="H112" s="89" t="s">
        <v>48</v>
      </c>
      <c r="I112" s="48">
        <f t="shared" si="0"/>
        <v>10</v>
      </c>
      <c r="J112" s="48">
        <f t="shared" si="738"/>
        <v>1</v>
      </c>
      <c r="K112" s="88">
        <f t="shared" si="739"/>
        <v>0.1</v>
      </c>
      <c r="L112" s="14"/>
      <c r="M112" s="76">
        <v>1.89</v>
      </c>
      <c r="N112" s="27">
        <v>4</v>
      </c>
      <c r="O112" s="27" t="s">
        <v>48</v>
      </c>
      <c r="P112" s="27" t="s">
        <v>48</v>
      </c>
      <c r="Q112" s="27" t="s">
        <v>48</v>
      </c>
      <c r="R112" s="27">
        <f t="shared" si="740"/>
        <v>4</v>
      </c>
      <c r="S112" s="77">
        <f t="shared" si="741"/>
        <v>1.89</v>
      </c>
      <c r="T112" s="3"/>
      <c r="U112" s="135">
        <v>0.22220000000000001</v>
      </c>
      <c r="V112" s="121">
        <v>0</v>
      </c>
      <c r="W112" s="114" t="s">
        <v>48</v>
      </c>
      <c r="X112" s="114" t="s">
        <v>48</v>
      </c>
      <c r="Y112" s="114" t="s">
        <v>48</v>
      </c>
      <c r="Z112" s="114">
        <f t="shared" si="1"/>
        <v>0</v>
      </c>
      <c r="AA112" s="114">
        <f t="shared" si="742"/>
        <v>0.22220000000000001</v>
      </c>
      <c r="AB112" s="115">
        <f t="shared" si="743"/>
        <v>0.19997999999999999</v>
      </c>
      <c r="AC112" s="3"/>
      <c r="AD112" s="135">
        <v>0.1111</v>
      </c>
      <c r="AE112" s="121">
        <v>0</v>
      </c>
      <c r="AF112" s="114" t="s">
        <v>48</v>
      </c>
      <c r="AG112" s="114" t="s">
        <v>48</v>
      </c>
      <c r="AH112" s="114" t="s">
        <v>48</v>
      </c>
      <c r="AI112" s="114">
        <f t="shared" si="4"/>
        <v>0</v>
      </c>
      <c r="AJ112" s="114">
        <f t="shared" si="744"/>
        <v>0.1111</v>
      </c>
      <c r="AK112" s="115">
        <f t="shared" si="745"/>
        <v>9.9989999999999996E-2</v>
      </c>
      <c r="AL112" s="3"/>
      <c r="AM112" s="113">
        <f t="shared" si="746"/>
        <v>0.33330000000000004</v>
      </c>
      <c r="AN112" s="114">
        <f>V112+AE112</f>
        <v>0</v>
      </c>
      <c r="AO112" s="114" t="s">
        <v>48</v>
      </c>
      <c r="AP112" s="102" t="s">
        <v>48</v>
      </c>
      <c r="AQ112" s="102" t="s">
        <v>48</v>
      </c>
      <c r="AR112" s="114">
        <f t="shared" si="8"/>
        <v>0</v>
      </c>
      <c r="AS112" s="114">
        <f t="shared" si="9"/>
        <v>0.33330000000000004</v>
      </c>
      <c r="AT112" s="115">
        <f t="shared" si="10"/>
        <v>0.29997000000000001</v>
      </c>
      <c r="AU112" s="3"/>
    </row>
    <row r="113" spans="1:47">
      <c r="A113" s="3"/>
      <c r="B113" s="12"/>
      <c r="C113" s="11" t="s">
        <v>68</v>
      </c>
      <c r="D113" s="85">
        <v>22</v>
      </c>
      <c r="E113" s="89" t="s">
        <v>48</v>
      </c>
      <c r="F113" s="89" t="s">
        <v>48</v>
      </c>
      <c r="G113" s="89" t="s">
        <v>48</v>
      </c>
      <c r="H113" s="89" t="s">
        <v>48</v>
      </c>
      <c r="I113" s="48">
        <f t="shared" si="0"/>
        <v>22</v>
      </c>
      <c r="J113" s="48">
        <f t="shared" si="738"/>
        <v>0</v>
      </c>
      <c r="K113" s="88">
        <f t="shared" si="739"/>
        <v>0</v>
      </c>
      <c r="L113" s="14"/>
      <c r="M113" s="76">
        <v>2.1800000000000002</v>
      </c>
      <c r="N113" s="27" t="s">
        <v>48</v>
      </c>
      <c r="O113" s="27" t="s">
        <v>48</v>
      </c>
      <c r="P113" s="27" t="s">
        <v>48</v>
      </c>
      <c r="Q113" s="27" t="s">
        <v>48</v>
      </c>
      <c r="R113" s="27" t="s">
        <v>48</v>
      </c>
      <c r="S113" s="77">
        <f t="shared" si="741"/>
        <v>2.1800000000000002</v>
      </c>
      <c r="T113" s="3"/>
      <c r="U113" s="135">
        <v>0.27272999999999997</v>
      </c>
      <c r="V113" s="114" t="s">
        <v>48</v>
      </c>
      <c r="W113" s="114" t="s">
        <v>48</v>
      </c>
      <c r="X113" s="114" t="s">
        <v>48</v>
      </c>
      <c r="Y113" s="114" t="s">
        <v>48</v>
      </c>
      <c r="Z113" s="114" t="s">
        <v>48</v>
      </c>
      <c r="AA113" s="114">
        <f t="shared" si="742"/>
        <v>0.27272999999999997</v>
      </c>
      <c r="AB113" s="115">
        <f>AA113</f>
        <v>0.27272999999999997</v>
      </c>
      <c r="AC113" s="3"/>
      <c r="AD113" s="135">
        <v>0</v>
      </c>
      <c r="AE113" s="114" t="s">
        <v>48</v>
      </c>
      <c r="AF113" s="114" t="s">
        <v>48</v>
      </c>
      <c r="AG113" s="114" t="s">
        <v>48</v>
      </c>
      <c r="AH113" s="114" t="s">
        <v>48</v>
      </c>
      <c r="AI113" s="114" t="s">
        <v>48</v>
      </c>
      <c r="AJ113" s="114">
        <f t="shared" si="744"/>
        <v>0</v>
      </c>
      <c r="AK113" s="115">
        <f>AJ113</f>
        <v>0</v>
      </c>
      <c r="AL113" s="3"/>
      <c r="AM113" s="113">
        <f t="shared" si="746"/>
        <v>0.27272999999999997</v>
      </c>
      <c r="AN113" s="114" t="s">
        <v>48</v>
      </c>
      <c r="AO113" s="114" t="s">
        <v>48</v>
      </c>
      <c r="AP113" s="102" t="s">
        <v>48</v>
      </c>
      <c r="AQ113" s="102" t="s">
        <v>48</v>
      </c>
      <c r="AR113" s="102" t="s">
        <v>48</v>
      </c>
      <c r="AS113" s="114">
        <f t="shared" si="9"/>
        <v>0.27272999999999997</v>
      </c>
      <c r="AT113" s="44" t="s">
        <v>48</v>
      </c>
      <c r="AU113" s="3"/>
    </row>
    <row r="114" spans="1:47">
      <c r="A114" s="3"/>
      <c r="B114" s="12"/>
      <c r="C114" s="11" t="s">
        <v>68</v>
      </c>
      <c r="D114" s="85">
        <v>19</v>
      </c>
      <c r="E114" s="85">
        <v>1</v>
      </c>
      <c r="F114" s="89" t="s">
        <v>48</v>
      </c>
      <c r="G114" s="89" t="s">
        <v>48</v>
      </c>
      <c r="H114" s="89" t="s">
        <v>48</v>
      </c>
      <c r="I114" s="48">
        <f t="shared" si="0"/>
        <v>20</v>
      </c>
      <c r="J114" s="48">
        <f t="shared" si="738"/>
        <v>1</v>
      </c>
      <c r="K114" s="88">
        <f t="shared" si="739"/>
        <v>0.05</v>
      </c>
      <c r="L114" s="14"/>
      <c r="M114" s="76">
        <v>1.21</v>
      </c>
      <c r="N114" s="27">
        <v>4</v>
      </c>
      <c r="O114" s="27" t="s">
        <v>48</v>
      </c>
      <c r="P114" s="27" t="s">
        <v>48</v>
      </c>
      <c r="Q114" s="27" t="s">
        <v>48</v>
      </c>
      <c r="R114" s="27">
        <f t="shared" ref="R114:R116" si="747">SUMPRODUCT(E114:H114,N114:Q114)/SUM(E114:H114)</f>
        <v>4</v>
      </c>
      <c r="S114" s="77">
        <f t="shared" si="741"/>
        <v>1.21</v>
      </c>
      <c r="T114" s="3"/>
      <c r="U114" s="135">
        <v>0.47367999999999999</v>
      </c>
      <c r="V114" s="121">
        <v>0</v>
      </c>
      <c r="W114" s="114" t="s">
        <v>48</v>
      </c>
      <c r="X114" s="114" t="s">
        <v>48</v>
      </c>
      <c r="Y114" s="114" t="s">
        <v>48</v>
      </c>
      <c r="Z114" s="114">
        <f t="shared" si="1"/>
        <v>0</v>
      </c>
      <c r="AA114" s="114">
        <f t="shared" si="742"/>
        <v>0.47367999999999999</v>
      </c>
      <c r="AB114" s="115">
        <f t="shared" ref="AB114:AB116" si="748">((Z114*J114)+(AA114*D114))/I114</f>
        <v>0.44999599999999995</v>
      </c>
      <c r="AC114" s="3"/>
      <c r="AD114" s="135">
        <v>0.10526000000000001</v>
      </c>
      <c r="AE114" s="121">
        <v>0</v>
      </c>
      <c r="AF114" s="114" t="s">
        <v>48</v>
      </c>
      <c r="AG114" s="114" t="s">
        <v>48</v>
      </c>
      <c r="AH114" s="114" t="s">
        <v>48</v>
      </c>
      <c r="AI114" s="114">
        <f t="shared" si="4"/>
        <v>0</v>
      </c>
      <c r="AJ114" s="114">
        <f t="shared" si="744"/>
        <v>0.10526000000000001</v>
      </c>
      <c r="AK114" s="115">
        <f t="shared" ref="AK114:AK116" si="749">((AI114*J114)+(AJ114*D114))/I114</f>
        <v>9.9997000000000003E-2</v>
      </c>
      <c r="AL114" s="3"/>
      <c r="AM114" s="113">
        <f t="shared" si="746"/>
        <v>0.57894000000000001</v>
      </c>
      <c r="AN114" s="114">
        <f>V114+AE114</f>
        <v>0</v>
      </c>
      <c r="AO114" s="114" t="s">
        <v>48</v>
      </c>
      <c r="AP114" s="102" t="s">
        <v>48</v>
      </c>
      <c r="AQ114" s="102" t="s">
        <v>48</v>
      </c>
      <c r="AR114" s="114">
        <f t="shared" si="8"/>
        <v>0</v>
      </c>
      <c r="AS114" s="114">
        <f t="shared" si="9"/>
        <v>0.57894000000000001</v>
      </c>
      <c r="AT114" s="115">
        <f t="shared" si="10"/>
        <v>0.54999299999999995</v>
      </c>
      <c r="AU114" s="3"/>
    </row>
    <row r="115" spans="1:47">
      <c r="A115" s="3"/>
      <c r="B115" s="12"/>
      <c r="C115" s="11" t="s">
        <v>68</v>
      </c>
      <c r="D115" s="85">
        <v>21</v>
      </c>
      <c r="E115" s="85">
        <v>2</v>
      </c>
      <c r="F115" s="85">
        <v>3</v>
      </c>
      <c r="G115" s="89" t="s">
        <v>48</v>
      </c>
      <c r="H115" s="89" t="s">
        <v>48</v>
      </c>
      <c r="I115" s="48">
        <f t="shared" si="0"/>
        <v>26</v>
      </c>
      <c r="J115" s="48">
        <f t="shared" si="738"/>
        <v>5</v>
      </c>
      <c r="K115" s="88">
        <f t="shared" si="739"/>
        <v>0.19230769230769232</v>
      </c>
      <c r="L115" s="14"/>
      <c r="M115" s="76">
        <v>1.95</v>
      </c>
      <c r="N115" s="27">
        <v>0</v>
      </c>
      <c r="O115" s="27">
        <v>3</v>
      </c>
      <c r="P115" s="27" t="s">
        <v>48</v>
      </c>
      <c r="Q115" s="27" t="s">
        <v>48</v>
      </c>
      <c r="R115" s="27">
        <f t="shared" si="747"/>
        <v>1.8</v>
      </c>
      <c r="S115" s="77">
        <f t="shared" si="741"/>
        <v>1.95</v>
      </c>
      <c r="T115" s="3"/>
      <c r="U115" s="135">
        <v>0.33329999999999999</v>
      </c>
      <c r="V115" s="121">
        <v>1</v>
      </c>
      <c r="W115" s="121">
        <v>0</v>
      </c>
      <c r="X115" s="114" t="s">
        <v>48</v>
      </c>
      <c r="Y115" s="114" t="s">
        <v>48</v>
      </c>
      <c r="Z115" s="114">
        <f t="shared" si="1"/>
        <v>0.4</v>
      </c>
      <c r="AA115" s="114">
        <f t="shared" si="742"/>
        <v>0.33329999999999999</v>
      </c>
      <c r="AB115" s="115">
        <f t="shared" si="748"/>
        <v>0.34612692307692305</v>
      </c>
      <c r="AC115" s="3"/>
      <c r="AD115" s="135">
        <v>9.5238000000000003E-2</v>
      </c>
      <c r="AE115" s="121">
        <v>0</v>
      </c>
      <c r="AF115" s="121">
        <v>0</v>
      </c>
      <c r="AG115" s="114" t="s">
        <v>48</v>
      </c>
      <c r="AH115" s="114" t="s">
        <v>48</v>
      </c>
      <c r="AI115" s="114">
        <f t="shared" si="4"/>
        <v>0</v>
      </c>
      <c r="AJ115" s="114">
        <f t="shared" si="744"/>
        <v>9.5238000000000003E-2</v>
      </c>
      <c r="AK115" s="115">
        <f t="shared" si="749"/>
        <v>7.6923000000000005E-2</v>
      </c>
      <c r="AL115" s="3"/>
      <c r="AM115" s="113">
        <f t="shared" si="746"/>
        <v>0.42853799999999997</v>
      </c>
      <c r="AN115" s="114">
        <f>V115+AE115</f>
        <v>1</v>
      </c>
      <c r="AO115" s="114">
        <f>W115+AF115</f>
        <v>0</v>
      </c>
      <c r="AP115" s="102" t="s">
        <v>48</v>
      </c>
      <c r="AQ115" s="102" t="s">
        <v>48</v>
      </c>
      <c r="AR115" s="114">
        <f t="shared" si="8"/>
        <v>0.4</v>
      </c>
      <c r="AS115" s="114">
        <f t="shared" si="9"/>
        <v>0.42853799999999997</v>
      </c>
      <c r="AT115" s="115">
        <f t="shared" si="10"/>
        <v>0.42304992307692307</v>
      </c>
      <c r="AU115" s="3"/>
    </row>
    <row r="116" spans="1:47">
      <c r="A116" s="3"/>
      <c r="B116" s="12"/>
      <c r="C116" s="11" t="s">
        <v>68</v>
      </c>
      <c r="D116" s="85">
        <v>22</v>
      </c>
      <c r="E116" s="85">
        <v>1</v>
      </c>
      <c r="F116" s="89" t="s">
        <v>48</v>
      </c>
      <c r="G116" s="89" t="s">
        <v>48</v>
      </c>
      <c r="H116" s="89" t="s">
        <v>48</v>
      </c>
      <c r="I116" s="48">
        <f t="shared" si="0"/>
        <v>23</v>
      </c>
      <c r="J116" s="48">
        <f t="shared" si="738"/>
        <v>1</v>
      </c>
      <c r="K116" s="88">
        <f t="shared" si="739"/>
        <v>4.3478260869565216E-2</v>
      </c>
      <c r="L116" s="14"/>
      <c r="M116" s="76">
        <v>2.36</v>
      </c>
      <c r="N116" s="27">
        <v>3</v>
      </c>
      <c r="O116" s="27" t="s">
        <v>48</v>
      </c>
      <c r="P116" s="27" t="s">
        <v>48</v>
      </c>
      <c r="Q116" s="27" t="s">
        <v>48</v>
      </c>
      <c r="R116" s="27">
        <f t="shared" si="747"/>
        <v>3</v>
      </c>
      <c r="S116" s="77">
        <f t="shared" si="741"/>
        <v>2.36</v>
      </c>
      <c r="T116" s="3"/>
      <c r="U116" s="135">
        <v>9.0909000000000004E-2</v>
      </c>
      <c r="V116" s="121">
        <v>0</v>
      </c>
      <c r="W116" s="114" t="s">
        <v>48</v>
      </c>
      <c r="X116" s="114" t="s">
        <v>48</v>
      </c>
      <c r="Y116" s="114" t="s">
        <v>48</v>
      </c>
      <c r="Z116" s="114">
        <f t="shared" si="1"/>
        <v>0</v>
      </c>
      <c r="AA116" s="114">
        <f t="shared" si="742"/>
        <v>9.0909000000000004E-2</v>
      </c>
      <c r="AB116" s="115">
        <f t="shared" si="748"/>
        <v>8.6956434782608699E-2</v>
      </c>
      <c r="AC116" s="3"/>
      <c r="AD116" s="135">
        <v>0.13636000000000001</v>
      </c>
      <c r="AE116" s="121">
        <v>0</v>
      </c>
      <c r="AF116" s="114" t="s">
        <v>48</v>
      </c>
      <c r="AG116" s="114" t="s">
        <v>48</v>
      </c>
      <c r="AH116" s="114" t="s">
        <v>48</v>
      </c>
      <c r="AI116" s="114">
        <f t="shared" si="4"/>
        <v>0</v>
      </c>
      <c r="AJ116" s="114">
        <f t="shared" si="744"/>
        <v>0.13636000000000001</v>
      </c>
      <c r="AK116" s="115">
        <f t="shared" si="749"/>
        <v>0.1304313043478261</v>
      </c>
      <c r="AL116" s="3"/>
      <c r="AM116" s="113">
        <f t="shared" si="746"/>
        <v>0.227269</v>
      </c>
      <c r="AN116" s="114">
        <f>V116+AE116</f>
        <v>0</v>
      </c>
      <c r="AO116" s="114" t="s">
        <v>48</v>
      </c>
      <c r="AP116" s="102" t="s">
        <v>48</v>
      </c>
      <c r="AQ116" s="102" t="s">
        <v>48</v>
      </c>
      <c r="AR116" s="114">
        <f t="shared" si="8"/>
        <v>0</v>
      </c>
      <c r="AS116" s="114">
        <f t="shared" si="9"/>
        <v>0.227269</v>
      </c>
      <c r="AT116" s="115">
        <f t="shared" si="10"/>
        <v>0.2173877391304348</v>
      </c>
      <c r="AU116" s="3"/>
    </row>
    <row r="117" spans="1:47">
      <c r="A117" s="3"/>
      <c r="B117" s="12"/>
      <c r="C117" s="11" t="s">
        <v>68</v>
      </c>
      <c r="D117" s="85">
        <v>16</v>
      </c>
      <c r="E117" s="89" t="s">
        <v>48</v>
      </c>
      <c r="F117" s="89" t="s">
        <v>48</v>
      </c>
      <c r="G117" s="89" t="s">
        <v>48</v>
      </c>
      <c r="H117" s="89" t="s">
        <v>48</v>
      </c>
      <c r="I117" s="48">
        <f t="shared" si="0"/>
        <v>16</v>
      </c>
      <c r="J117" s="48">
        <f t="shared" si="738"/>
        <v>0</v>
      </c>
      <c r="K117" s="88">
        <f t="shared" si="739"/>
        <v>0</v>
      </c>
      <c r="L117" s="14"/>
      <c r="M117" s="76">
        <v>1.63</v>
      </c>
      <c r="N117" s="27" t="s">
        <v>48</v>
      </c>
      <c r="O117" s="27" t="s">
        <v>48</v>
      </c>
      <c r="P117" s="27" t="s">
        <v>48</v>
      </c>
      <c r="Q117" s="27" t="s">
        <v>48</v>
      </c>
      <c r="R117" s="27" t="s">
        <v>48</v>
      </c>
      <c r="S117" s="77">
        <f t="shared" si="741"/>
        <v>1.63</v>
      </c>
      <c r="T117" s="3"/>
      <c r="U117" s="135">
        <v>0.25</v>
      </c>
      <c r="V117" s="114" t="s">
        <v>48</v>
      </c>
      <c r="W117" s="114" t="s">
        <v>48</v>
      </c>
      <c r="X117" s="114" t="s">
        <v>48</v>
      </c>
      <c r="Y117" s="114" t="s">
        <v>48</v>
      </c>
      <c r="Z117" s="114" t="s">
        <v>48</v>
      </c>
      <c r="AA117" s="114">
        <f t="shared" si="742"/>
        <v>0.25</v>
      </c>
      <c r="AB117" s="115">
        <f>AA117</f>
        <v>0.25</v>
      </c>
      <c r="AC117" s="3"/>
      <c r="AD117" s="135">
        <v>0.1875</v>
      </c>
      <c r="AE117" s="114" t="s">
        <v>48</v>
      </c>
      <c r="AF117" s="114" t="s">
        <v>48</v>
      </c>
      <c r="AG117" s="114" t="s">
        <v>48</v>
      </c>
      <c r="AH117" s="114" t="s">
        <v>48</v>
      </c>
      <c r="AI117" s="114" t="s">
        <v>48</v>
      </c>
      <c r="AJ117" s="114">
        <f t="shared" si="744"/>
        <v>0.1875</v>
      </c>
      <c r="AK117" s="115">
        <f>AJ117</f>
        <v>0.1875</v>
      </c>
      <c r="AL117" s="3"/>
      <c r="AM117" s="113">
        <f t="shared" si="746"/>
        <v>0.4375</v>
      </c>
      <c r="AN117" s="114" t="s">
        <v>48</v>
      </c>
      <c r="AO117" s="114" t="s">
        <v>48</v>
      </c>
      <c r="AP117" s="102" t="s">
        <v>48</v>
      </c>
      <c r="AQ117" s="102" t="s">
        <v>48</v>
      </c>
      <c r="AR117" s="102" t="s">
        <v>48</v>
      </c>
      <c r="AS117" s="114">
        <f t="shared" si="9"/>
        <v>0.4375</v>
      </c>
      <c r="AT117" s="44" t="s">
        <v>48</v>
      </c>
      <c r="AU117" s="3"/>
    </row>
    <row r="118" spans="1:47">
      <c r="A118" s="3"/>
      <c r="B118" s="12"/>
      <c r="C118" s="11" t="s">
        <v>68</v>
      </c>
      <c r="D118" s="85">
        <v>13</v>
      </c>
      <c r="E118" s="85">
        <v>3</v>
      </c>
      <c r="F118" s="85">
        <v>3</v>
      </c>
      <c r="G118" s="89" t="s">
        <v>48</v>
      </c>
      <c r="H118" s="89" t="s">
        <v>48</v>
      </c>
      <c r="I118" s="48">
        <f t="shared" si="0"/>
        <v>19</v>
      </c>
      <c r="J118" s="48">
        <f t="shared" si="738"/>
        <v>6</v>
      </c>
      <c r="K118" s="88">
        <f t="shared" si="739"/>
        <v>0.31578947368421051</v>
      </c>
      <c r="L118" s="14"/>
      <c r="M118" s="76">
        <v>1.77</v>
      </c>
      <c r="N118" s="27">
        <v>2.67</v>
      </c>
      <c r="O118" s="27">
        <v>1.33</v>
      </c>
      <c r="P118" s="27" t="s">
        <v>48</v>
      </c>
      <c r="Q118" s="27" t="s">
        <v>48</v>
      </c>
      <c r="R118" s="27">
        <f t="shared" ref="R118:R123" si="750">SUMPRODUCT(E118:H118,N118:Q118)/SUM(E118:H118)</f>
        <v>2</v>
      </c>
      <c r="S118" s="77">
        <f t="shared" si="741"/>
        <v>1.77</v>
      </c>
      <c r="T118" s="3"/>
      <c r="U118" s="135">
        <v>0.30769000000000002</v>
      </c>
      <c r="V118" s="121">
        <v>0.33329999999999999</v>
      </c>
      <c r="W118" s="121">
        <v>0.33329999999999999</v>
      </c>
      <c r="X118" s="114" t="s">
        <v>48</v>
      </c>
      <c r="Y118" s="114" t="s">
        <v>48</v>
      </c>
      <c r="Z118" s="114">
        <f t="shared" si="1"/>
        <v>0.33329999999999999</v>
      </c>
      <c r="AA118" s="114">
        <f t="shared" si="742"/>
        <v>0.30769000000000002</v>
      </c>
      <c r="AB118" s="115">
        <f t="shared" ref="AB118:AB123" si="751">((Z118*J118)+(AA118*D118))/I118</f>
        <v>0.31577736842105264</v>
      </c>
      <c r="AC118" s="3"/>
      <c r="AD118" s="135">
        <v>0.23077</v>
      </c>
      <c r="AE118" s="121">
        <v>0</v>
      </c>
      <c r="AF118" s="121">
        <v>0</v>
      </c>
      <c r="AG118" s="114" t="s">
        <v>48</v>
      </c>
      <c r="AH118" s="114" t="s">
        <v>48</v>
      </c>
      <c r="AI118" s="114">
        <f t="shared" si="4"/>
        <v>0</v>
      </c>
      <c r="AJ118" s="114">
        <f t="shared" si="744"/>
        <v>0.23077</v>
      </c>
      <c r="AK118" s="115">
        <f t="shared" ref="AK118:AK123" si="752">((AI118*J118)+(AJ118*D118))/I118</f>
        <v>0.15789526315789473</v>
      </c>
      <c r="AL118" s="3"/>
      <c r="AM118" s="113">
        <f t="shared" si="746"/>
        <v>0.53846000000000005</v>
      </c>
      <c r="AN118" s="114">
        <f t="shared" ref="AN118:AO122" si="753">V118+AE118</f>
        <v>0.33329999999999999</v>
      </c>
      <c r="AO118" s="114">
        <f t="shared" si="753"/>
        <v>0.33329999999999999</v>
      </c>
      <c r="AP118" s="102" t="s">
        <v>48</v>
      </c>
      <c r="AQ118" s="102" t="s">
        <v>48</v>
      </c>
      <c r="AR118" s="114">
        <f t="shared" si="8"/>
        <v>0.33329999999999999</v>
      </c>
      <c r="AS118" s="114">
        <f t="shared" si="9"/>
        <v>0.53846000000000005</v>
      </c>
      <c r="AT118" s="115">
        <f t="shared" si="10"/>
        <v>0.47367263157894746</v>
      </c>
      <c r="AU118" s="3"/>
    </row>
    <row r="119" spans="1:47">
      <c r="A119" s="3"/>
      <c r="B119" s="12"/>
      <c r="C119" s="11" t="s">
        <v>68</v>
      </c>
      <c r="D119" s="85">
        <v>14</v>
      </c>
      <c r="E119" s="85">
        <v>2</v>
      </c>
      <c r="F119" s="85">
        <v>2</v>
      </c>
      <c r="G119" s="85">
        <v>1</v>
      </c>
      <c r="H119" s="89" t="s">
        <v>48</v>
      </c>
      <c r="I119" s="48">
        <f t="shared" si="0"/>
        <v>19</v>
      </c>
      <c r="J119" s="48">
        <f t="shared" si="738"/>
        <v>5</v>
      </c>
      <c r="K119" s="88">
        <f t="shared" si="739"/>
        <v>0.26315789473684209</v>
      </c>
      <c r="L119" s="14"/>
      <c r="M119" s="76">
        <v>1.07</v>
      </c>
      <c r="N119" s="27">
        <v>1.5</v>
      </c>
      <c r="O119" s="27">
        <v>2</v>
      </c>
      <c r="P119" s="27">
        <v>4</v>
      </c>
      <c r="Q119" s="27" t="s">
        <v>48</v>
      </c>
      <c r="R119" s="27">
        <f t="shared" si="750"/>
        <v>2.2000000000000002</v>
      </c>
      <c r="S119" s="77">
        <f t="shared" si="741"/>
        <v>1.07</v>
      </c>
      <c r="T119" s="3"/>
      <c r="U119" s="135">
        <v>0.42857000000000001</v>
      </c>
      <c r="V119" s="121">
        <v>0.5</v>
      </c>
      <c r="W119" s="121">
        <v>0.5</v>
      </c>
      <c r="X119" s="121">
        <v>0</v>
      </c>
      <c r="Y119" s="114" t="s">
        <v>48</v>
      </c>
      <c r="Z119" s="114">
        <f t="shared" si="1"/>
        <v>0.4</v>
      </c>
      <c r="AA119" s="114">
        <f t="shared" si="742"/>
        <v>0.42857000000000001</v>
      </c>
      <c r="AB119" s="115">
        <f t="shared" si="751"/>
        <v>0.42105157894736839</v>
      </c>
      <c r="AC119" s="3"/>
      <c r="AD119" s="135">
        <v>0.28571000000000002</v>
      </c>
      <c r="AE119" s="121">
        <v>0</v>
      </c>
      <c r="AF119" s="121">
        <v>0</v>
      </c>
      <c r="AG119" s="121">
        <v>0</v>
      </c>
      <c r="AH119" s="114" t="s">
        <v>48</v>
      </c>
      <c r="AI119" s="114">
        <f t="shared" si="4"/>
        <v>0</v>
      </c>
      <c r="AJ119" s="114">
        <f t="shared" si="744"/>
        <v>0.28571000000000002</v>
      </c>
      <c r="AK119" s="115">
        <f t="shared" si="752"/>
        <v>0.21052315789473686</v>
      </c>
      <c r="AL119" s="3"/>
      <c r="AM119" s="113">
        <f t="shared" si="746"/>
        <v>0.71428000000000003</v>
      </c>
      <c r="AN119" s="114">
        <f t="shared" si="753"/>
        <v>0.5</v>
      </c>
      <c r="AO119" s="114">
        <f t="shared" si="753"/>
        <v>0.5</v>
      </c>
      <c r="AP119" s="114">
        <f>X119+AG119</f>
        <v>0</v>
      </c>
      <c r="AQ119" s="102" t="s">
        <v>48</v>
      </c>
      <c r="AR119" s="114">
        <f t="shared" si="8"/>
        <v>0.4</v>
      </c>
      <c r="AS119" s="114">
        <f t="shared" si="9"/>
        <v>0.71428000000000003</v>
      </c>
      <c r="AT119" s="115">
        <f t="shared" si="10"/>
        <v>0.63157473684210519</v>
      </c>
      <c r="AU119" s="3"/>
    </row>
    <row r="120" spans="1:47">
      <c r="A120" s="3"/>
      <c r="B120" s="12"/>
      <c r="C120" s="11" t="s">
        <v>68</v>
      </c>
      <c r="D120" s="85">
        <v>18</v>
      </c>
      <c r="E120" s="85">
        <v>4</v>
      </c>
      <c r="F120" s="85">
        <v>3</v>
      </c>
      <c r="G120" s="89" t="s">
        <v>48</v>
      </c>
      <c r="H120" s="89" t="s">
        <v>48</v>
      </c>
      <c r="I120" s="48">
        <f t="shared" si="0"/>
        <v>25</v>
      </c>
      <c r="J120" s="48">
        <f t="shared" si="738"/>
        <v>7</v>
      </c>
      <c r="K120" s="88">
        <f t="shared" si="739"/>
        <v>0.28000000000000003</v>
      </c>
      <c r="L120" s="14"/>
      <c r="M120" s="76">
        <v>1.33</v>
      </c>
      <c r="N120" s="27">
        <v>2</v>
      </c>
      <c r="O120" s="27">
        <v>1.33</v>
      </c>
      <c r="P120" s="27" t="s">
        <v>48</v>
      </c>
      <c r="Q120" s="27" t="s">
        <v>48</v>
      </c>
      <c r="R120" s="27">
        <f t="shared" si="750"/>
        <v>1.7128571428571429</v>
      </c>
      <c r="S120" s="77">
        <f t="shared" si="741"/>
        <v>1.33</v>
      </c>
      <c r="T120" s="3"/>
      <c r="U120" s="135">
        <v>0.38889000000000001</v>
      </c>
      <c r="V120" s="121">
        <v>0.25</v>
      </c>
      <c r="W120" s="121">
        <v>0.66666999999999998</v>
      </c>
      <c r="X120" s="114" t="s">
        <v>48</v>
      </c>
      <c r="Y120" s="114" t="s">
        <v>48</v>
      </c>
      <c r="Z120" s="114">
        <f t="shared" si="1"/>
        <v>0.42857285714285714</v>
      </c>
      <c r="AA120" s="114">
        <f t="shared" si="742"/>
        <v>0.38889000000000001</v>
      </c>
      <c r="AB120" s="115">
        <f t="shared" si="751"/>
        <v>0.4000012</v>
      </c>
      <c r="AC120" s="3"/>
      <c r="AD120" s="135">
        <v>0.22220000000000001</v>
      </c>
      <c r="AE120" s="121">
        <v>0</v>
      </c>
      <c r="AF120" s="121">
        <v>0</v>
      </c>
      <c r="AG120" s="114" t="s">
        <v>48</v>
      </c>
      <c r="AH120" s="114" t="s">
        <v>48</v>
      </c>
      <c r="AI120" s="114">
        <f t="shared" si="4"/>
        <v>0</v>
      </c>
      <c r="AJ120" s="114">
        <f t="shared" si="744"/>
        <v>0.22220000000000001</v>
      </c>
      <c r="AK120" s="115">
        <f t="shared" si="752"/>
        <v>0.15998400000000002</v>
      </c>
      <c r="AL120" s="3"/>
      <c r="AM120" s="113">
        <f t="shared" si="746"/>
        <v>0.61109000000000002</v>
      </c>
      <c r="AN120" s="114">
        <f t="shared" si="753"/>
        <v>0.25</v>
      </c>
      <c r="AO120" s="114">
        <f t="shared" si="753"/>
        <v>0.66666999999999998</v>
      </c>
      <c r="AP120" s="102" t="s">
        <v>48</v>
      </c>
      <c r="AQ120" s="102" t="s">
        <v>48</v>
      </c>
      <c r="AR120" s="114">
        <f t="shared" si="8"/>
        <v>0.42857285714285714</v>
      </c>
      <c r="AS120" s="114">
        <f t="shared" si="9"/>
        <v>0.61109000000000002</v>
      </c>
      <c r="AT120" s="115">
        <f t="shared" si="10"/>
        <v>0.55998519999999996</v>
      </c>
      <c r="AU120" s="3"/>
    </row>
    <row r="121" spans="1:47">
      <c r="A121" s="3"/>
      <c r="B121" s="12"/>
      <c r="C121" s="11" t="s">
        <v>68</v>
      </c>
      <c r="D121" s="85">
        <v>19</v>
      </c>
      <c r="E121" s="85">
        <v>4</v>
      </c>
      <c r="F121" s="85">
        <v>1</v>
      </c>
      <c r="G121" s="89" t="s">
        <v>48</v>
      </c>
      <c r="H121" s="89" t="s">
        <v>48</v>
      </c>
      <c r="I121" s="48">
        <f t="shared" si="0"/>
        <v>24</v>
      </c>
      <c r="J121" s="48">
        <f t="shared" si="738"/>
        <v>5</v>
      </c>
      <c r="K121" s="88">
        <f t="shared" si="739"/>
        <v>0.20833333333333334</v>
      </c>
      <c r="L121" s="14"/>
      <c r="M121" s="76">
        <v>1.74</v>
      </c>
      <c r="N121" s="27">
        <v>1.75</v>
      </c>
      <c r="O121" s="27">
        <v>0</v>
      </c>
      <c r="P121" s="27" t="s">
        <v>48</v>
      </c>
      <c r="Q121" s="27" t="s">
        <v>48</v>
      </c>
      <c r="R121" s="27">
        <f t="shared" si="750"/>
        <v>1.4</v>
      </c>
      <c r="S121" s="77">
        <f t="shared" si="741"/>
        <v>1.74</v>
      </c>
      <c r="T121" s="3"/>
      <c r="U121" s="135">
        <v>0.31579000000000002</v>
      </c>
      <c r="V121" s="121">
        <v>0.25</v>
      </c>
      <c r="W121" s="121">
        <v>0</v>
      </c>
      <c r="X121" s="114" t="s">
        <v>48</v>
      </c>
      <c r="Y121" s="114" t="s">
        <v>48</v>
      </c>
      <c r="Z121" s="114">
        <f t="shared" si="1"/>
        <v>0.2</v>
      </c>
      <c r="AA121" s="114">
        <f t="shared" si="742"/>
        <v>0.31579000000000002</v>
      </c>
      <c r="AB121" s="115">
        <f t="shared" si="751"/>
        <v>0.29166708333333335</v>
      </c>
      <c r="AC121" s="3"/>
      <c r="AD121" s="135">
        <v>0.15789</v>
      </c>
      <c r="AE121" s="121">
        <v>0.25</v>
      </c>
      <c r="AF121" s="121">
        <v>1</v>
      </c>
      <c r="AG121" s="114" t="s">
        <v>48</v>
      </c>
      <c r="AH121" s="114" t="s">
        <v>48</v>
      </c>
      <c r="AI121" s="114">
        <f t="shared" si="4"/>
        <v>0.4</v>
      </c>
      <c r="AJ121" s="114">
        <f t="shared" si="744"/>
        <v>0.15789</v>
      </c>
      <c r="AK121" s="115">
        <f t="shared" si="752"/>
        <v>0.20832958333333332</v>
      </c>
      <c r="AL121" s="3"/>
      <c r="AM121" s="113">
        <f t="shared" si="746"/>
        <v>0.47367999999999999</v>
      </c>
      <c r="AN121" s="114">
        <f t="shared" si="753"/>
        <v>0.5</v>
      </c>
      <c r="AO121" s="114">
        <f t="shared" si="753"/>
        <v>1</v>
      </c>
      <c r="AP121" s="102" t="s">
        <v>48</v>
      </c>
      <c r="AQ121" s="102" t="s">
        <v>48</v>
      </c>
      <c r="AR121" s="114">
        <f t="shared" si="8"/>
        <v>0.6</v>
      </c>
      <c r="AS121" s="114">
        <f t="shared" si="9"/>
        <v>0.47367999999999999</v>
      </c>
      <c r="AT121" s="115">
        <f t="shared" si="10"/>
        <v>0.49999666666666664</v>
      </c>
      <c r="AU121" s="3"/>
    </row>
    <row r="122" spans="1:47">
      <c r="A122" s="3"/>
      <c r="B122" s="12"/>
      <c r="C122" s="11" t="s">
        <v>68</v>
      </c>
      <c r="D122" s="85">
        <v>15</v>
      </c>
      <c r="E122" s="85">
        <v>1</v>
      </c>
      <c r="F122" s="85">
        <v>1</v>
      </c>
      <c r="G122" s="85">
        <v>5</v>
      </c>
      <c r="H122" s="89" t="s">
        <v>48</v>
      </c>
      <c r="I122" s="48">
        <f t="shared" si="0"/>
        <v>22</v>
      </c>
      <c r="J122" s="48">
        <f t="shared" si="738"/>
        <v>7</v>
      </c>
      <c r="K122" s="88">
        <f t="shared" si="739"/>
        <v>0.31818181818181818</v>
      </c>
      <c r="L122" s="14"/>
      <c r="M122" s="76">
        <v>2.2000000000000002</v>
      </c>
      <c r="N122" s="27">
        <v>0</v>
      </c>
      <c r="O122" s="27">
        <v>2</v>
      </c>
      <c r="P122" s="27">
        <v>3</v>
      </c>
      <c r="Q122" s="27" t="s">
        <v>48</v>
      </c>
      <c r="R122" s="27">
        <f t="shared" si="750"/>
        <v>2.4285714285714284</v>
      </c>
      <c r="S122" s="77">
        <f t="shared" si="741"/>
        <v>2.2000000000000002</v>
      </c>
      <c r="T122" s="3"/>
      <c r="U122" s="135">
        <v>0.2</v>
      </c>
      <c r="V122" s="121">
        <v>0</v>
      </c>
      <c r="W122" s="121">
        <v>0</v>
      </c>
      <c r="X122" s="121">
        <v>0</v>
      </c>
      <c r="Y122" s="114" t="s">
        <v>48</v>
      </c>
      <c r="Z122" s="114">
        <f t="shared" si="1"/>
        <v>0</v>
      </c>
      <c r="AA122" s="114">
        <f t="shared" si="742"/>
        <v>0.2</v>
      </c>
      <c r="AB122" s="115">
        <f t="shared" si="751"/>
        <v>0.13636363636363635</v>
      </c>
      <c r="AC122" s="3"/>
      <c r="AD122" s="135">
        <v>6.6699999999999995E-2</v>
      </c>
      <c r="AE122" s="121">
        <v>1</v>
      </c>
      <c r="AF122" s="121">
        <v>0</v>
      </c>
      <c r="AG122" s="121">
        <v>0</v>
      </c>
      <c r="AH122" s="114" t="s">
        <v>48</v>
      </c>
      <c r="AI122" s="114">
        <f t="shared" si="4"/>
        <v>0.14285714285714285</v>
      </c>
      <c r="AJ122" s="114">
        <f t="shared" si="744"/>
        <v>6.6699999999999995E-2</v>
      </c>
      <c r="AK122" s="115">
        <f t="shared" si="752"/>
        <v>9.0931818181818169E-2</v>
      </c>
      <c r="AL122" s="3"/>
      <c r="AM122" s="113">
        <f t="shared" si="746"/>
        <v>0.26669999999999999</v>
      </c>
      <c r="AN122" s="114">
        <f t="shared" si="753"/>
        <v>1</v>
      </c>
      <c r="AO122" s="114">
        <f t="shared" si="753"/>
        <v>0</v>
      </c>
      <c r="AP122" s="114">
        <f>X122+AG122</f>
        <v>0</v>
      </c>
      <c r="AQ122" s="102" t="s">
        <v>48</v>
      </c>
      <c r="AR122" s="114">
        <f t="shared" si="8"/>
        <v>0.14285714285714285</v>
      </c>
      <c r="AS122" s="114">
        <f t="shared" si="9"/>
        <v>0.26669999999999999</v>
      </c>
      <c r="AT122" s="115">
        <f t="shared" si="10"/>
        <v>0.22729545454545452</v>
      </c>
      <c r="AU122" s="3"/>
    </row>
    <row r="123" spans="1:47">
      <c r="A123" s="3"/>
      <c r="B123" s="12"/>
      <c r="C123" s="11" t="s">
        <v>68</v>
      </c>
      <c r="D123" s="85">
        <v>15</v>
      </c>
      <c r="E123" s="85">
        <v>4</v>
      </c>
      <c r="F123" s="89" t="s">
        <v>48</v>
      </c>
      <c r="G123" s="89" t="s">
        <v>48</v>
      </c>
      <c r="H123" s="89" t="s">
        <v>48</v>
      </c>
      <c r="I123" s="48">
        <f t="shared" si="0"/>
        <v>19</v>
      </c>
      <c r="J123" s="48">
        <f t="shared" si="738"/>
        <v>4</v>
      </c>
      <c r="K123" s="88">
        <f t="shared" si="739"/>
        <v>0.21052631578947367</v>
      </c>
      <c r="L123" s="14"/>
      <c r="M123" s="76">
        <v>2.4700000000000002</v>
      </c>
      <c r="N123" s="27">
        <v>3</v>
      </c>
      <c r="O123" s="27" t="s">
        <v>48</v>
      </c>
      <c r="P123" s="27" t="s">
        <v>48</v>
      </c>
      <c r="Q123" s="27" t="s">
        <v>48</v>
      </c>
      <c r="R123" s="27">
        <f t="shared" si="750"/>
        <v>3</v>
      </c>
      <c r="S123" s="77">
        <f t="shared" si="741"/>
        <v>2.4700000000000002</v>
      </c>
      <c r="T123" s="3"/>
      <c r="U123" s="135">
        <v>0.33329999999999999</v>
      </c>
      <c r="V123" s="121">
        <v>0</v>
      </c>
      <c r="W123" s="114" t="s">
        <v>48</v>
      </c>
      <c r="X123" s="114" t="s">
        <v>48</v>
      </c>
      <c r="Y123" s="114" t="s">
        <v>48</v>
      </c>
      <c r="Z123" s="114">
        <f t="shared" si="1"/>
        <v>0</v>
      </c>
      <c r="AA123" s="114">
        <f t="shared" si="742"/>
        <v>0.33329999999999999</v>
      </c>
      <c r="AB123" s="115">
        <f t="shared" si="751"/>
        <v>0.26313157894736838</v>
      </c>
      <c r="AC123" s="3"/>
      <c r="AD123" s="135">
        <v>0</v>
      </c>
      <c r="AE123" s="121">
        <v>0</v>
      </c>
      <c r="AF123" s="114" t="s">
        <v>48</v>
      </c>
      <c r="AG123" s="114" t="s">
        <v>48</v>
      </c>
      <c r="AH123" s="114" t="s">
        <v>48</v>
      </c>
      <c r="AI123" s="114">
        <f t="shared" si="4"/>
        <v>0</v>
      </c>
      <c r="AJ123" s="114">
        <f t="shared" si="744"/>
        <v>0</v>
      </c>
      <c r="AK123" s="115">
        <f t="shared" si="752"/>
        <v>0</v>
      </c>
      <c r="AL123" s="3"/>
      <c r="AM123" s="113">
        <f t="shared" si="746"/>
        <v>0.33329999999999999</v>
      </c>
      <c r="AN123" s="114">
        <f>V123+AE123</f>
        <v>0</v>
      </c>
      <c r="AO123" s="114" t="s">
        <v>48</v>
      </c>
      <c r="AP123" s="102" t="s">
        <v>48</v>
      </c>
      <c r="AQ123" s="102" t="s">
        <v>48</v>
      </c>
      <c r="AR123" s="114">
        <f t="shared" si="8"/>
        <v>0</v>
      </c>
      <c r="AS123" s="114">
        <f t="shared" si="9"/>
        <v>0.33329999999999999</v>
      </c>
      <c r="AT123" s="115">
        <f t="shared" si="10"/>
        <v>0.26313157894736838</v>
      </c>
      <c r="AU123" s="3"/>
    </row>
    <row r="124" spans="1:47">
      <c r="A124" s="3"/>
      <c r="B124" s="12"/>
      <c r="C124" s="11" t="s">
        <v>68</v>
      </c>
      <c r="D124" s="85">
        <v>14</v>
      </c>
      <c r="E124" s="89" t="s">
        <v>48</v>
      </c>
      <c r="F124" s="89" t="s">
        <v>48</v>
      </c>
      <c r="G124" s="89" t="s">
        <v>48</v>
      </c>
      <c r="H124" s="89" t="s">
        <v>48</v>
      </c>
      <c r="I124" s="48">
        <f t="shared" si="0"/>
        <v>14</v>
      </c>
      <c r="J124" s="48">
        <f t="shared" si="738"/>
        <v>0</v>
      </c>
      <c r="K124" s="88">
        <f t="shared" si="739"/>
        <v>0</v>
      </c>
      <c r="L124" s="14"/>
      <c r="M124" s="76">
        <v>1.86</v>
      </c>
      <c r="N124" s="27" t="s">
        <v>48</v>
      </c>
      <c r="O124" s="27" t="s">
        <v>48</v>
      </c>
      <c r="P124" s="27" t="s">
        <v>48</v>
      </c>
      <c r="Q124" s="27" t="s">
        <v>48</v>
      </c>
      <c r="R124" s="27" t="s">
        <v>48</v>
      </c>
      <c r="S124" s="77">
        <f t="shared" si="741"/>
        <v>1.86</v>
      </c>
      <c r="T124" s="3"/>
      <c r="U124" s="135">
        <v>0.28570000000000001</v>
      </c>
      <c r="V124" s="114" t="s">
        <v>48</v>
      </c>
      <c r="W124" s="114" t="s">
        <v>48</v>
      </c>
      <c r="X124" s="114" t="s">
        <v>48</v>
      </c>
      <c r="Y124" s="114" t="s">
        <v>48</v>
      </c>
      <c r="Z124" s="114" t="s">
        <v>48</v>
      </c>
      <c r="AA124" s="114">
        <f t="shared" si="742"/>
        <v>0.28570000000000001</v>
      </c>
      <c r="AB124" s="115">
        <f>AA124</f>
        <v>0.28570000000000001</v>
      </c>
      <c r="AC124" s="3"/>
      <c r="AD124" s="135">
        <v>0.14285999999999999</v>
      </c>
      <c r="AE124" s="114" t="s">
        <v>48</v>
      </c>
      <c r="AF124" s="114" t="s">
        <v>48</v>
      </c>
      <c r="AG124" s="114" t="s">
        <v>48</v>
      </c>
      <c r="AH124" s="114" t="s">
        <v>48</v>
      </c>
      <c r="AI124" s="114" t="s">
        <v>48</v>
      </c>
      <c r="AJ124" s="114">
        <f t="shared" si="744"/>
        <v>0.14285999999999999</v>
      </c>
      <c r="AK124" s="115">
        <f>AJ124</f>
        <v>0.14285999999999999</v>
      </c>
      <c r="AL124" s="3"/>
      <c r="AM124" s="113">
        <f t="shared" si="746"/>
        <v>0.42856</v>
      </c>
      <c r="AN124" s="114" t="s">
        <v>48</v>
      </c>
      <c r="AO124" s="114" t="s">
        <v>48</v>
      </c>
      <c r="AP124" s="102" t="s">
        <v>48</v>
      </c>
      <c r="AQ124" s="102" t="s">
        <v>48</v>
      </c>
      <c r="AR124" s="102" t="s">
        <v>48</v>
      </c>
      <c r="AS124" s="114">
        <f t="shared" si="9"/>
        <v>0.42856</v>
      </c>
      <c r="AT124" s="44" t="s">
        <v>48</v>
      </c>
      <c r="AU124" s="3"/>
    </row>
    <row r="125" spans="1:47">
      <c r="A125" s="3"/>
      <c r="B125" s="12"/>
      <c r="C125" s="11" t="s">
        <v>68</v>
      </c>
      <c r="D125" s="85">
        <v>17</v>
      </c>
      <c r="E125" s="85">
        <v>2</v>
      </c>
      <c r="F125" s="89" t="s">
        <v>48</v>
      </c>
      <c r="G125" s="89" t="s">
        <v>48</v>
      </c>
      <c r="H125" s="89" t="s">
        <v>48</v>
      </c>
      <c r="I125" s="48">
        <f t="shared" si="0"/>
        <v>19</v>
      </c>
      <c r="J125" s="48">
        <f t="shared" si="738"/>
        <v>2</v>
      </c>
      <c r="K125" s="88">
        <f t="shared" si="739"/>
        <v>0.10526315789473684</v>
      </c>
      <c r="L125" s="14"/>
      <c r="M125" s="76">
        <v>2.5299999999999998</v>
      </c>
      <c r="N125" s="27">
        <v>1</v>
      </c>
      <c r="O125" s="27" t="s">
        <v>48</v>
      </c>
      <c r="P125" s="27" t="s">
        <v>48</v>
      </c>
      <c r="Q125" s="27" t="s">
        <v>48</v>
      </c>
      <c r="R125" s="27">
        <f t="shared" ref="R125:R133" si="754">SUMPRODUCT(E125:H125,N125:Q125)/SUM(E125:H125)</f>
        <v>1</v>
      </c>
      <c r="S125" s="77">
        <f t="shared" si="741"/>
        <v>2.5299999999999998</v>
      </c>
      <c r="T125" s="3"/>
      <c r="U125" s="135">
        <v>0.11765</v>
      </c>
      <c r="V125" s="121">
        <v>0.5</v>
      </c>
      <c r="W125" s="114" t="s">
        <v>48</v>
      </c>
      <c r="X125" s="114" t="s">
        <v>48</v>
      </c>
      <c r="Y125" s="114" t="s">
        <v>48</v>
      </c>
      <c r="Z125" s="114">
        <f t="shared" si="1"/>
        <v>0.5</v>
      </c>
      <c r="AA125" s="114">
        <f t="shared" si="742"/>
        <v>0.11765</v>
      </c>
      <c r="AB125" s="115">
        <f t="shared" ref="AB125:AB126" si="755">((Z125*J125)+(AA125*D125))/I125</f>
        <v>0.15789736842105262</v>
      </c>
      <c r="AC125" s="3"/>
      <c r="AD125" s="135">
        <v>0.11765</v>
      </c>
      <c r="AE125" s="121">
        <v>0</v>
      </c>
      <c r="AF125" s="114" t="s">
        <v>48</v>
      </c>
      <c r="AG125" s="114" t="s">
        <v>48</v>
      </c>
      <c r="AH125" s="114" t="s">
        <v>48</v>
      </c>
      <c r="AI125" s="114">
        <f t="shared" si="4"/>
        <v>0</v>
      </c>
      <c r="AJ125" s="114">
        <f t="shared" si="744"/>
        <v>0.11765</v>
      </c>
      <c r="AK125" s="115">
        <f t="shared" ref="AK125:AK126" si="756">((AI125*J125)+(AJ125*D125))/I125</f>
        <v>0.1052657894736842</v>
      </c>
      <c r="AL125" s="3"/>
      <c r="AM125" s="113">
        <f t="shared" si="746"/>
        <v>0.23530000000000001</v>
      </c>
      <c r="AN125" s="114">
        <f t="shared" ref="AN125:AN133" si="757">V125+AE125</f>
        <v>0.5</v>
      </c>
      <c r="AO125" s="114" t="s">
        <v>48</v>
      </c>
      <c r="AP125" s="102" t="s">
        <v>48</v>
      </c>
      <c r="AQ125" s="102" t="s">
        <v>48</v>
      </c>
      <c r="AR125" s="114">
        <f t="shared" si="8"/>
        <v>0.5</v>
      </c>
      <c r="AS125" s="114">
        <f t="shared" si="9"/>
        <v>0.23530000000000001</v>
      </c>
      <c r="AT125" s="115">
        <f t="shared" si="10"/>
        <v>0.26316315789473682</v>
      </c>
      <c r="AU125" s="3"/>
    </row>
    <row r="126" spans="1:47">
      <c r="A126" s="3"/>
      <c r="B126" s="12"/>
      <c r="C126" s="11" t="s">
        <v>68</v>
      </c>
      <c r="D126" s="85">
        <v>18</v>
      </c>
      <c r="E126" s="85">
        <v>1</v>
      </c>
      <c r="F126" s="85">
        <v>1</v>
      </c>
      <c r="G126" s="89" t="s">
        <v>48</v>
      </c>
      <c r="H126" s="89" t="s">
        <v>48</v>
      </c>
      <c r="I126" s="48">
        <f t="shared" si="0"/>
        <v>20</v>
      </c>
      <c r="J126" s="48">
        <f t="shared" si="738"/>
        <v>2</v>
      </c>
      <c r="K126" s="88">
        <f t="shared" si="739"/>
        <v>0.1</v>
      </c>
      <c r="L126" s="14"/>
      <c r="M126" s="76">
        <v>1.28</v>
      </c>
      <c r="N126" s="27">
        <v>3</v>
      </c>
      <c r="O126" s="27">
        <v>0</v>
      </c>
      <c r="P126" s="27" t="s">
        <v>48</v>
      </c>
      <c r="Q126" s="27" t="s">
        <v>48</v>
      </c>
      <c r="R126" s="27">
        <f t="shared" si="754"/>
        <v>1.5</v>
      </c>
      <c r="S126" s="77">
        <f t="shared" si="741"/>
        <v>1.28</v>
      </c>
      <c r="T126" s="3"/>
      <c r="U126" s="135">
        <v>0.44440000000000002</v>
      </c>
      <c r="V126" s="121">
        <v>0</v>
      </c>
      <c r="W126" s="121">
        <v>1</v>
      </c>
      <c r="X126" s="114" t="s">
        <v>48</v>
      </c>
      <c r="Y126" s="114" t="s">
        <v>48</v>
      </c>
      <c r="Z126" s="114">
        <f t="shared" si="1"/>
        <v>0.5</v>
      </c>
      <c r="AA126" s="114">
        <f t="shared" si="742"/>
        <v>0.44440000000000002</v>
      </c>
      <c r="AB126" s="115">
        <f t="shared" si="755"/>
        <v>0.44996000000000003</v>
      </c>
      <c r="AC126" s="3"/>
      <c r="AD126" s="135">
        <v>0.16669999999999999</v>
      </c>
      <c r="AE126" s="121">
        <v>0</v>
      </c>
      <c r="AF126" s="121">
        <v>0</v>
      </c>
      <c r="AG126" s="114" t="s">
        <v>48</v>
      </c>
      <c r="AH126" s="114" t="s">
        <v>48</v>
      </c>
      <c r="AI126" s="114">
        <f t="shared" si="4"/>
        <v>0</v>
      </c>
      <c r="AJ126" s="114">
        <f t="shared" si="744"/>
        <v>0.16669999999999999</v>
      </c>
      <c r="AK126" s="115">
        <f t="shared" si="756"/>
        <v>0.15003</v>
      </c>
      <c r="AL126" s="3"/>
      <c r="AM126" s="113">
        <f t="shared" si="746"/>
        <v>0.61109999999999998</v>
      </c>
      <c r="AN126" s="114">
        <f t="shared" si="757"/>
        <v>0</v>
      </c>
      <c r="AO126" s="114">
        <f>W126+AF126</f>
        <v>1</v>
      </c>
      <c r="AP126" s="102" t="s">
        <v>48</v>
      </c>
      <c r="AQ126" s="102" t="s">
        <v>48</v>
      </c>
      <c r="AR126" s="114">
        <f t="shared" si="8"/>
        <v>0.5</v>
      </c>
      <c r="AS126" s="114">
        <f t="shared" si="9"/>
        <v>0.61109999999999998</v>
      </c>
      <c r="AT126" s="115">
        <f t="shared" si="10"/>
        <v>0.59999000000000002</v>
      </c>
      <c r="AU126" s="3"/>
    </row>
    <row r="127" spans="1:47">
      <c r="A127" s="3"/>
      <c r="B127" s="12"/>
      <c r="C127" s="11" t="s">
        <v>68</v>
      </c>
      <c r="D127" s="85">
        <v>17</v>
      </c>
      <c r="E127" s="85">
        <v>1</v>
      </c>
      <c r="F127" s="89" t="s">
        <v>48</v>
      </c>
      <c r="G127" s="85">
        <v>1</v>
      </c>
      <c r="H127" s="89" t="s">
        <v>48</v>
      </c>
      <c r="I127" s="48">
        <f t="shared" si="0"/>
        <v>19</v>
      </c>
      <c r="J127" s="48">
        <f t="shared" si="738"/>
        <v>2</v>
      </c>
      <c r="K127" s="88">
        <f t="shared" si="739"/>
        <v>0.10526315789473684</v>
      </c>
      <c r="L127" s="14"/>
      <c r="M127" s="76">
        <v>2.12</v>
      </c>
      <c r="N127" s="27">
        <v>0</v>
      </c>
      <c r="O127" s="27" t="s">
        <v>48</v>
      </c>
      <c r="P127" s="27">
        <v>0</v>
      </c>
      <c r="Q127" s="27" t="s">
        <v>48</v>
      </c>
      <c r="R127" s="27">
        <f t="shared" si="754"/>
        <v>0</v>
      </c>
      <c r="S127" s="77">
        <f t="shared" si="741"/>
        <v>2.12</v>
      </c>
      <c r="T127" s="3"/>
      <c r="U127" s="135">
        <v>0.29411999999999999</v>
      </c>
      <c r="V127" s="121">
        <v>0</v>
      </c>
      <c r="W127" s="114" t="s">
        <v>48</v>
      </c>
      <c r="X127" s="121">
        <v>0</v>
      </c>
      <c r="Y127" s="114" t="s">
        <v>48</v>
      </c>
      <c r="Z127" s="114" t="s">
        <v>48</v>
      </c>
      <c r="AA127" s="114">
        <f t="shared" si="742"/>
        <v>0.29411999999999999</v>
      </c>
      <c r="AB127" s="115">
        <f>AA127</f>
        <v>0.29411999999999999</v>
      </c>
      <c r="AC127" s="3"/>
      <c r="AD127" s="135">
        <v>5.8824000000000001E-2</v>
      </c>
      <c r="AE127" s="121">
        <v>1</v>
      </c>
      <c r="AF127" s="114" t="s">
        <v>48</v>
      </c>
      <c r="AG127" s="121">
        <v>1</v>
      </c>
      <c r="AH127" s="114" t="s">
        <v>48</v>
      </c>
      <c r="AI127" s="114" t="s">
        <v>48</v>
      </c>
      <c r="AJ127" s="114">
        <f t="shared" si="744"/>
        <v>5.8824000000000001E-2</v>
      </c>
      <c r="AK127" s="115">
        <f>AJ127</f>
        <v>5.8824000000000001E-2</v>
      </c>
      <c r="AL127" s="3"/>
      <c r="AM127" s="113">
        <f t="shared" si="746"/>
        <v>0.35294399999999998</v>
      </c>
      <c r="AN127" s="114">
        <f t="shared" si="757"/>
        <v>1</v>
      </c>
      <c r="AO127" s="114" t="s">
        <v>48</v>
      </c>
      <c r="AP127" s="114">
        <f>X127+AG127</f>
        <v>1</v>
      </c>
      <c r="AQ127" s="102" t="s">
        <v>48</v>
      </c>
      <c r="AR127" s="102" t="s">
        <v>48</v>
      </c>
      <c r="AS127" s="114">
        <f t="shared" si="9"/>
        <v>0.35294399999999998</v>
      </c>
      <c r="AT127" s="44" t="s">
        <v>48</v>
      </c>
      <c r="AU127" s="3"/>
    </row>
    <row r="128" spans="1:47">
      <c r="A128" s="3"/>
      <c r="B128" s="12"/>
      <c r="C128" s="11" t="s">
        <v>68</v>
      </c>
      <c r="D128" s="85">
        <v>17</v>
      </c>
      <c r="E128" s="85">
        <v>1</v>
      </c>
      <c r="F128" s="85">
        <v>1</v>
      </c>
      <c r="G128" s="89" t="s">
        <v>48</v>
      </c>
      <c r="H128" s="89" t="s">
        <v>48</v>
      </c>
      <c r="I128" s="48">
        <f t="shared" si="0"/>
        <v>19</v>
      </c>
      <c r="J128" s="48">
        <f t="shared" si="738"/>
        <v>2</v>
      </c>
      <c r="K128" s="88">
        <f t="shared" si="739"/>
        <v>0.10526315789473684</v>
      </c>
      <c r="L128" s="14"/>
      <c r="M128" s="76">
        <v>2.12</v>
      </c>
      <c r="N128" s="27">
        <v>1</v>
      </c>
      <c r="O128" s="27">
        <v>3</v>
      </c>
      <c r="P128" s="27" t="s">
        <v>48</v>
      </c>
      <c r="Q128" s="27" t="s">
        <v>48</v>
      </c>
      <c r="R128" s="27">
        <f t="shared" si="754"/>
        <v>2</v>
      </c>
      <c r="S128" s="77">
        <f t="shared" si="741"/>
        <v>2.12</v>
      </c>
      <c r="T128" s="3"/>
      <c r="U128" s="135">
        <v>0.23529</v>
      </c>
      <c r="V128" s="121">
        <v>1</v>
      </c>
      <c r="W128" s="121">
        <v>0</v>
      </c>
      <c r="X128" s="114" t="s">
        <v>48</v>
      </c>
      <c r="Y128" s="114" t="s">
        <v>48</v>
      </c>
      <c r="Z128" s="114">
        <f t="shared" si="1"/>
        <v>0.5</v>
      </c>
      <c r="AA128" s="114">
        <f t="shared" si="742"/>
        <v>0.23529</v>
      </c>
      <c r="AB128" s="115">
        <f t="shared" ref="AB128:AB133" si="758">((Z128*J128)+(AA128*D128))/I128</f>
        <v>0.26315421052631577</v>
      </c>
      <c r="AC128" s="3"/>
      <c r="AD128" s="135">
        <v>0.1177</v>
      </c>
      <c r="AE128" s="121">
        <v>0</v>
      </c>
      <c r="AF128" s="121">
        <v>0</v>
      </c>
      <c r="AG128" s="114" t="s">
        <v>48</v>
      </c>
      <c r="AH128" s="114" t="s">
        <v>48</v>
      </c>
      <c r="AI128" s="114">
        <f t="shared" si="4"/>
        <v>0</v>
      </c>
      <c r="AJ128" s="114">
        <f t="shared" si="744"/>
        <v>0.1177</v>
      </c>
      <c r="AK128" s="115">
        <f t="shared" ref="AK128:AK133" si="759">((AI128*J128)+(AJ128*D128))/I128</f>
        <v>0.10531052631578948</v>
      </c>
      <c r="AL128" s="3"/>
      <c r="AM128" s="113">
        <f t="shared" si="746"/>
        <v>0.35299000000000003</v>
      </c>
      <c r="AN128" s="114">
        <f t="shared" si="757"/>
        <v>1</v>
      </c>
      <c r="AO128" s="114">
        <f>W128+AF128</f>
        <v>0</v>
      </c>
      <c r="AP128" s="102" t="s">
        <v>48</v>
      </c>
      <c r="AQ128" s="102" t="s">
        <v>48</v>
      </c>
      <c r="AR128" s="114">
        <f t="shared" si="8"/>
        <v>0.5</v>
      </c>
      <c r="AS128" s="114">
        <f t="shared" si="9"/>
        <v>0.35299000000000003</v>
      </c>
      <c r="AT128" s="115">
        <f t="shared" si="10"/>
        <v>0.36846473684210529</v>
      </c>
      <c r="AU128" s="3"/>
    </row>
    <row r="129" spans="1:47">
      <c r="A129" s="3"/>
      <c r="B129" s="12"/>
      <c r="C129" s="11" t="s">
        <v>68</v>
      </c>
      <c r="D129" s="85">
        <v>24</v>
      </c>
      <c r="E129" s="85">
        <v>2</v>
      </c>
      <c r="F129" s="85">
        <v>1</v>
      </c>
      <c r="G129" s="89" t="s">
        <v>48</v>
      </c>
      <c r="H129" s="89" t="s">
        <v>48</v>
      </c>
      <c r="I129" s="48">
        <f t="shared" si="0"/>
        <v>27</v>
      </c>
      <c r="J129" s="48">
        <f t="shared" si="738"/>
        <v>3</v>
      </c>
      <c r="K129" s="88">
        <f t="shared" si="739"/>
        <v>0.1111111111111111</v>
      </c>
      <c r="L129" s="14"/>
      <c r="M129" s="76">
        <v>1.54</v>
      </c>
      <c r="N129" s="27">
        <v>2</v>
      </c>
      <c r="O129" s="27">
        <v>0</v>
      </c>
      <c r="P129" s="27" t="s">
        <v>48</v>
      </c>
      <c r="Q129" s="27" t="s">
        <v>48</v>
      </c>
      <c r="R129" s="27">
        <f t="shared" si="754"/>
        <v>1.3333333333333333</v>
      </c>
      <c r="S129" s="77">
        <f t="shared" si="741"/>
        <v>1.54</v>
      </c>
      <c r="T129" s="3"/>
      <c r="U129" s="135">
        <v>0.45833000000000002</v>
      </c>
      <c r="V129" s="121">
        <v>0</v>
      </c>
      <c r="W129" s="121">
        <v>1</v>
      </c>
      <c r="X129" s="114" t="s">
        <v>48</v>
      </c>
      <c r="Y129" s="114" t="s">
        <v>48</v>
      </c>
      <c r="Z129" s="114">
        <f t="shared" si="1"/>
        <v>0.33333333333333331</v>
      </c>
      <c r="AA129" s="114">
        <f t="shared" si="742"/>
        <v>0.45833000000000002</v>
      </c>
      <c r="AB129" s="115">
        <f t="shared" si="758"/>
        <v>0.44444148148148144</v>
      </c>
      <c r="AC129" s="3"/>
      <c r="AD129" s="135">
        <v>8.3299999999999999E-2</v>
      </c>
      <c r="AE129" s="121">
        <v>0</v>
      </c>
      <c r="AF129" s="121">
        <v>0</v>
      </c>
      <c r="AG129" s="114" t="s">
        <v>48</v>
      </c>
      <c r="AH129" s="114" t="s">
        <v>48</v>
      </c>
      <c r="AI129" s="114">
        <f t="shared" si="4"/>
        <v>0</v>
      </c>
      <c r="AJ129" s="114">
        <f t="shared" si="744"/>
        <v>8.3299999999999999E-2</v>
      </c>
      <c r="AK129" s="115">
        <f t="shared" si="759"/>
        <v>7.4044444444444454E-2</v>
      </c>
      <c r="AL129" s="3"/>
      <c r="AM129" s="113">
        <f t="shared" si="746"/>
        <v>0.54163000000000006</v>
      </c>
      <c r="AN129" s="114">
        <f t="shared" si="757"/>
        <v>0</v>
      </c>
      <c r="AO129" s="114">
        <f>W129+AF129</f>
        <v>1</v>
      </c>
      <c r="AP129" s="102" t="s">
        <v>48</v>
      </c>
      <c r="AQ129" s="102" t="s">
        <v>48</v>
      </c>
      <c r="AR129" s="114">
        <f t="shared" si="8"/>
        <v>0.33333333333333331</v>
      </c>
      <c r="AS129" s="114">
        <f t="shared" si="9"/>
        <v>0.54163000000000006</v>
      </c>
      <c r="AT129" s="115">
        <f t="shared" si="10"/>
        <v>0.51848592592592602</v>
      </c>
      <c r="AU129" s="3"/>
    </row>
    <row r="130" spans="1:47">
      <c r="A130" s="3"/>
      <c r="B130" s="12"/>
      <c r="C130" s="11" t="s">
        <v>68</v>
      </c>
      <c r="D130" s="85">
        <v>23</v>
      </c>
      <c r="E130" s="85">
        <v>1</v>
      </c>
      <c r="F130" s="89" t="s">
        <v>48</v>
      </c>
      <c r="G130" s="89" t="s">
        <v>48</v>
      </c>
      <c r="H130" s="89" t="s">
        <v>48</v>
      </c>
      <c r="I130" s="48">
        <f t="shared" si="0"/>
        <v>24</v>
      </c>
      <c r="J130" s="48">
        <f t="shared" si="738"/>
        <v>1</v>
      </c>
      <c r="K130" s="88">
        <f t="shared" si="739"/>
        <v>4.1666666666666664E-2</v>
      </c>
      <c r="L130" s="14"/>
      <c r="M130" s="76">
        <v>1.26</v>
      </c>
      <c r="N130" s="27">
        <v>2</v>
      </c>
      <c r="O130" s="27" t="s">
        <v>48</v>
      </c>
      <c r="P130" s="27" t="s">
        <v>48</v>
      </c>
      <c r="Q130" s="27" t="s">
        <v>48</v>
      </c>
      <c r="R130" s="27">
        <f t="shared" si="754"/>
        <v>2</v>
      </c>
      <c r="S130" s="77">
        <f t="shared" si="741"/>
        <v>1.26</v>
      </c>
      <c r="T130" s="3"/>
      <c r="U130" s="135">
        <v>0.43478</v>
      </c>
      <c r="V130" s="121">
        <v>0</v>
      </c>
      <c r="W130" s="114" t="s">
        <v>48</v>
      </c>
      <c r="X130" s="114" t="s">
        <v>48</v>
      </c>
      <c r="Y130" s="114" t="s">
        <v>48</v>
      </c>
      <c r="Z130" s="114">
        <f t="shared" si="1"/>
        <v>0</v>
      </c>
      <c r="AA130" s="114">
        <f t="shared" si="742"/>
        <v>0.43478</v>
      </c>
      <c r="AB130" s="115">
        <f t="shared" si="758"/>
        <v>0.41666416666666667</v>
      </c>
      <c r="AC130" s="3"/>
      <c r="AD130" s="135">
        <v>0.17391000000000001</v>
      </c>
      <c r="AE130" s="121">
        <v>0</v>
      </c>
      <c r="AF130" s="114" t="s">
        <v>48</v>
      </c>
      <c r="AG130" s="114" t="s">
        <v>48</v>
      </c>
      <c r="AH130" s="114" t="s">
        <v>48</v>
      </c>
      <c r="AI130" s="114">
        <f t="shared" si="4"/>
        <v>0</v>
      </c>
      <c r="AJ130" s="114">
        <f t="shared" si="744"/>
        <v>0.17391000000000001</v>
      </c>
      <c r="AK130" s="115">
        <f t="shared" si="759"/>
        <v>0.16666375</v>
      </c>
      <c r="AL130" s="3"/>
      <c r="AM130" s="113">
        <f t="shared" si="746"/>
        <v>0.60868999999999995</v>
      </c>
      <c r="AN130" s="114">
        <f t="shared" si="757"/>
        <v>0</v>
      </c>
      <c r="AO130" s="114" t="s">
        <v>48</v>
      </c>
      <c r="AP130" s="102" t="s">
        <v>48</v>
      </c>
      <c r="AQ130" s="102" t="s">
        <v>48</v>
      </c>
      <c r="AR130" s="114">
        <f t="shared" si="8"/>
        <v>0</v>
      </c>
      <c r="AS130" s="114">
        <f t="shared" si="9"/>
        <v>0.60868999999999995</v>
      </c>
      <c r="AT130" s="115">
        <f t="shared" si="10"/>
        <v>0.58332791666666661</v>
      </c>
      <c r="AU130" s="3"/>
    </row>
    <row r="131" spans="1:47">
      <c r="A131" s="3"/>
      <c r="B131" s="12"/>
      <c r="C131" s="11" t="s">
        <v>68</v>
      </c>
      <c r="D131" s="85">
        <v>18</v>
      </c>
      <c r="E131" s="85">
        <v>4</v>
      </c>
      <c r="F131" s="85">
        <v>2</v>
      </c>
      <c r="G131" s="89" t="s">
        <v>48</v>
      </c>
      <c r="H131" s="89" t="s">
        <v>48</v>
      </c>
      <c r="I131" s="48">
        <f t="shared" si="0"/>
        <v>24</v>
      </c>
      <c r="J131" s="48">
        <f t="shared" si="738"/>
        <v>6</v>
      </c>
      <c r="K131" s="88">
        <f t="shared" si="739"/>
        <v>0.25</v>
      </c>
      <c r="L131" s="14"/>
      <c r="M131" s="76">
        <v>1.72</v>
      </c>
      <c r="N131" s="27">
        <v>2.25</v>
      </c>
      <c r="O131" s="27">
        <v>1.5</v>
      </c>
      <c r="P131" s="27" t="s">
        <v>48</v>
      </c>
      <c r="Q131" s="27" t="s">
        <v>48</v>
      </c>
      <c r="R131" s="27">
        <f t="shared" si="754"/>
        <v>2</v>
      </c>
      <c r="S131" s="77">
        <f t="shared" si="741"/>
        <v>1.72</v>
      </c>
      <c r="T131" s="3"/>
      <c r="U131" s="135">
        <v>0.44440000000000002</v>
      </c>
      <c r="V131" s="121">
        <v>0.25</v>
      </c>
      <c r="W131" s="121">
        <v>0.5</v>
      </c>
      <c r="X131" s="114" t="s">
        <v>48</v>
      </c>
      <c r="Y131" s="114" t="s">
        <v>48</v>
      </c>
      <c r="Z131" s="114">
        <f t="shared" si="1"/>
        <v>0.33333333333333331</v>
      </c>
      <c r="AA131" s="114">
        <f t="shared" si="742"/>
        <v>0.44440000000000002</v>
      </c>
      <c r="AB131" s="115">
        <f t="shared" si="758"/>
        <v>0.41663333333333336</v>
      </c>
      <c r="AC131" s="3"/>
      <c r="AD131" s="135">
        <v>5.5599999999999997E-2</v>
      </c>
      <c r="AE131" s="121">
        <v>0.25</v>
      </c>
      <c r="AF131" s="121">
        <v>0</v>
      </c>
      <c r="AG131" s="114" t="s">
        <v>48</v>
      </c>
      <c r="AH131" s="114" t="s">
        <v>48</v>
      </c>
      <c r="AI131" s="114">
        <f t="shared" si="4"/>
        <v>0.16666666666666666</v>
      </c>
      <c r="AJ131" s="114">
        <f t="shared" si="744"/>
        <v>5.5599999999999997E-2</v>
      </c>
      <c r="AK131" s="115">
        <f t="shared" si="759"/>
        <v>8.3366666666666658E-2</v>
      </c>
      <c r="AL131" s="3"/>
      <c r="AM131" s="113">
        <f t="shared" si="746"/>
        <v>0.5</v>
      </c>
      <c r="AN131" s="114">
        <f t="shared" si="757"/>
        <v>0.5</v>
      </c>
      <c r="AO131" s="114">
        <f>W131+AF131</f>
        <v>0.5</v>
      </c>
      <c r="AP131" s="102" t="s">
        <v>48</v>
      </c>
      <c r="AQ131" s="102" t="s">
        <v>48</v>
      </c>
      <c r="AR131" s="114">
        <f t="shared" si="8"/>
        <v>0.5</v>
      </c>
      <c r="AS131" s="114">
        <f t="shared" si="9"/>
        <v>0.5</v>
      </c>
      <c r="AT131" s="115">
        <f t="shared" si="10"/>
        <v>0.5</v>
      </c>
      <c r="AU131" s="3"/>
    </row>
    <row r="132" spans="1:47">
      <c r="A132" s="3"/>
      <c r="B132" s="12"/>
      <c r="C132" s="11" t="s">
        <v>68</v>
      </c>
      <c r="D132" s="85">
        <v>13</v>
      </c>
      <c r="E132" s="85">
        <v>3</v>
      </c>
      <c r="F132" s="85">
        <v>3</v>
      </c>
      <c r="G132" s="89" t="s">
        <v>48</v>
      </c>
      <c r="H132" s="89" t="s">
        <v>48</v>
      </c>
      <c r="I132" s="48">
        <f t="shared" si="0"/>
        <v>19</v>
      </c>
      <c r="J132" s="48">
        <f t="shared" si="738"/>
        <v>6</v>
      </c>
      <c r="K132" s="88">
        <f t="shared" si="739"/>
        <v>0.31578947368421051</v>
      </c>
      <c r="L132" s="14"/>
      <c r="M132" s="76">
        <v>2.46</v>
      </c>
      <c r="N132" s="27">
        <v>1.67</v>
      </c>
      <c r="O132" s="27">
        <v>1.33</v>
      </c>
      <c r="P132" s="27" t="s">
        <v>48</v>
      </c>
      <c r="Q132" s="27" t="s">
        <v>48</v>
      </c>
      <c r="R132" s="27">
        <f t="shared" si="754"/>
        <v>1.5</v>
      </c>
      <c r="S132" s="77">
        <f t="shared" si="741"/>
        <v>2.46</v>
      </c>
      <c r="T132" s="3"/>
      <c r="U132" s="135">
        <v>0.23077</v>
      </c>
      <c r="V132" s="121">
        <v>0.66666999999999998</v>
      </c>
      <c r="W132" s="121">
        <v>0.33329999999999999</v>
      </c>
      <c r="X132" s="114" t="s">
        <v>48</v>
      </c>
      <c r="Y132" s="114" t="s">
        <v>48</v>
      </c>
      <c r="Z132" s="114">
        <f t="shared" si="1"/>
        <v>0.49998499999999996</v>
      </c>
      <c r="AA132" s="114">
        <f t="shared" si="742"/>
        <v>0.23077</v>
      </c>
      <c r="AB132" s="115">
        <f t="shared" si="758"/>
        <v>0.31578526315789474</v>
      </c>
      <c r="AC132" s="3"/>
      <c r="AD132" s="135">
        <v>0.15390000000000001</v>
      </c>
      <c r="AE132" s="121">
        <v>0</v>
      </c>
      <c r="AF132" s="121">
        <v>0.33329999999999999</v>
      </c>
      <c r="AG132" s="114" t="s">
        <v>48</v>
      </c>
      <c r="AH132" s="114" t="s">
        <v>48</v>
      </c>
      <c r="AI132" s="114">
        <f t="shared" si="4"/>
        <v>0.16664999999999999</v>
      </c>
      <c r="AJ132" s="114">
        <f t="shared" si="744"/>
        <v>0.15390000000000001</v>
      </c>
      <c r="AK132" s="115">
        <f t="shared" si="759"/>
        <v>0.15792631578947369</v>
      </c>
      <c r="AL132" s="3"/>
      <c r="AM132" s="113">
        <f t="shared" si="746"/>
        <v>0.38467000000000001</v>
      </c>
      <c r="AN132" s="114">
        <f t="shared" si="757"/>
        <v>0.66666999999999998</v>
      </c>
      <c r="AO132" s="114">
        <f>W132+AF132</f>
        <v>0.66659999999999997</v>
      </c>
      <c r="AP132" s="102" t="s">
        <v>48</v>
      </c>
      <c r="AQ132" s="102" t="s">
        <v>48</v>
      </c>
      <c r="AR132" s="114">
        <f t="shared" si="8"/>
        <v>0.66663499999999998</v>
      </c>
      <c r="AS132" s="114">
        <f t="shared" si="9"/>
        <v>0.38467000000000001</v>
      </c>
      <c r="AT132" s="115">
        <f t="shared" si="10"/>
        <v>0.47371157894736843</v>
      </c>
      <c r="AU132" s="3"/>
    </row>
    <row r="133" spans="1:47">
      <c r="A133" s="3"/>
      <c r="B133" s="12"/>
      <c r="C133" s="11" t="s">
        <v>68</v>
      </c>
      <c r="D133" s="85">
        <v>14</v>
      </c>
      <c r="E133" s="85">
        <v>3</v>
      </c>
      <c r="F133" s="85">
        <v>2</v>
      </c>
      <c r="G133" s="89" t="s">
        <v>48</v>
      </c>
      <c r="H133" s="89" t="s">
        <v>48</v>
      </c>
      <c r="I133" s="48">
        <f t="shared" si="0"/>
        <v>19</v>
      </c>
      <c r="J133" s="48">
        <f t="shared" si="738"/>
        <v>5</v>
      </c>
      <c r="K133" s="88">
        <f t="shared" si="739"/>
        <v>0.26315789473684209</v>
      </c>
      <c r="L133" s="14"/>
      <c r="M133" s="76">
        <v>1.5</v>
      </c>
      <c r="N133" s="27">
        <v>2.33</v>
      </c>
      <c r="O133" s="27">
        <v>3</v>
      </c>
      <c r="P133" s="27" t="s">
        <v>48</v>
      </c>
      <c r="Q133" s="27" t="s">
        <v>48</v>
      </c>
      <c r="R133" s="27">
        <f t="shared" si="754"/>
        <v>2.5979999999999999</v>
      </c>
      <c r="S133" s="77">
        <f t="shared" si="741"/>
        <v>1.5</v>
      </c>
      <c r="T133" s="3"/>
      <c r="U133" s="135">
        <v>0.5</v>
      </c>
      <c r="V133" s="121">
        <v>0.33329999999999999</v>
      </c>
      <c r="W133" s="121">
        <v>0</v>
      </c>
      <c r="X133" s="114" t="s">
        <v>48</v>
      </c>
      <c r="Y133" s="114" t="s">
        <v>48</v>
      </c>
      <c r="Z133" s="114">
        <f t="shared" si="1"/>
        <v>0.19997999999999999</v>
      </c>
      <c r="AA133" s="114">
        <f t="shared" si="742"/>
        <v>0.5</v>
      </c>
      <c r="AB133" s="115">
        <f t="shared" si="758"/>
        <v>0.42104736842105267</v>
      </c>
      <c r="AC133" s="3"/>
      <c r="AD133" s="135">
        <v>0.1429</v>
      </c>
      <c r="AE133" s="121">
        <v>0</v>
      </c>
      <c r="AF133" s="121">
        <v>0</v>
      </c>
      <c r="AG133" s="114" t="s">
        <v>48</v>
      </c>
      <c r="AH133" s="114" t="s">
        <v>48</v>
      </c>
      <c r="AI133" s="114">
        <f t="shared" si="4"/>
        <v>0</v>
      </c>
      <c r="AJ133" s="114">
        <f t="shared" si="744"/>
        <v>0.1429</v>
      </c>
      <c r="AK133" s="115">
        <f t="shared" si="759"/>
        <v>0.10529473684210526</v>
      </c>
      <c r="AL133" s="3"/>
      <c r="AM133" s="113">
        <f t="shared" si="746"/>
        <v>0.64290000000000003</v>
      </c>
      <c r="AN133" s="114">
        <f t="shared" si="757"/>
        <v>0.33329999999999999</v>
      </c>
      <c r="AO133" s="114">
        <f>W133+AF133</f>
        <v>0</v>
      </c>
      <c r="AP133" s="102" t="s">
        <v>48</v>
      </c>
      <c r="AQ133" s="102" t="s">
        <v>48</v>
      </c>
      <c r="AR133" s="114">
        <f t="shared" si="8"/>
        <v>0.19997999999999999</v>
      </c>
      <c r="AS133" s="114">
        <f t="shared" si="9"/>
        <v>0.64290000000000003</v>
      </c>
      <c r="AT133" s="115">
        <f t="shared" si="10"/>
        <v>0.52634210526315794</v>
      </c>
      <c r="AU133" s="3"/>
    </row>
    <row r="134" spans="1:47">
      <c r="A134" s="3"/>
      <c r="B134" s="12"/>
      <c r="C134" s="11" t="s">
        <v>68</v>
      </c>
      <c r="D134" s="85">
        <v>19</v>
      </c>
      <c r="E134" s="89" t="s">
        <v>48</v>
      </c>
      <c r="F134" s="89" t="s">
        <v>48</v>
      </c>
      <c r="G134" s="89" t="s">
        <v>48</v>
      </c>
      <c r="H134" s="89" t="s">
        <v>48</v>
      </c>
      <c r="I134" s="48">
        <f t="shared" si="0"/>
        <v>19</v>
      </c>
      <c r="J134" s="48">
        <f t="shared" si="738"/>
        <v>0</v>
      </c>
      <c r="K134" s="88">
        <f t="shared" si="739"/>
        <v>0</v>
      </c>
      <c r="L134" s="14"/>
      <c r="M134" s="76">
        <v>2.0499999999999998</v>
      </c>
      <c r="N134" s="27" t="s">
        <v>48</v>
      </c>
      <c r="O134" s="27" t="s">
        <v>48</v>
      </c>
      <c r="P134" s="27" t="s">
        <v>48</v>
      </c>
      <c r="Q134" s="27" t="s">
        <v>48</v>
      </c>
      <c r="R134" s="27" t="s">
        <v>48</v>
      </c>
      <c r="S134" s="77">
        <f t="shared" si="741"/>
        <v>2.0499999999999998</v>
      </c>
      <c r="T134" s="3"/>
      <c r="U134" s="135">
        <v>0.42104999999999998</v>
      </c>
      <c r="V134" s="114" t="s">
        <v>48</v>
      </c>
      <c r="W134" s="114" t="s">
        <v>48</v>
      </c>
      <c r="X134" s="114" t="s">
        <v>48</v>
      </c>
      <c r="Y134" s="114" t="s">
        <v>48</v>
      </c>
      <c r="Z134" s="114" t="s">
        <v>48</v>
      </c>
      <c r="AA134" s="114">
        <f t="shared" si="742"/>
        <v>0.42104999999999998</v>
      </c>
      <c r="AB134" s="115">
        <f>AA134</f>
        <v>0.42104999999999998</v>
      </c>
      <c r="AC134" s="3"/>
      <c r="AD134" s="135">
        <v>5.2600000000000001E-2</v>
      </c>
      <c r="AE134" s="114" t="s">
        <v>48</v>
      </c>
      <c r="AF134" s="114" t="s">
        <v>48</v>
      </c>
      <c r="AG134" s="114" t="s">
        <v>48</v>
      </c>
      <c r="AH134" s="114" t="s">
        <v>48</v>
      </c>
      <c r="AI134" s="114" t="s">
        <v>48</v>
      </c>
      <c r="AJ134" s="114">
        <f t="shared" si="744"/>
        <v>5.2600000000000001E-2</v>
      </c>
      <c r="AK134" s="115">
        <f>AJ134</f>
        <v>5.2600000000000001E-2</v>
      </c>
      <c r="AL134" s="3"/>
      <c r="AM134" s="113">
        <f t="shared" si="746"/>
        <v>0.47364999999999996</v>
      </c>
      <c r="AN134" s="114" t="s">
        <v>48</v>
      </c>
      <c r="AO134" s="114" t="s">
        <v>48</v>
      </c>
      <c r="AP134" s="102" t="s">
        <v>48</v>
      </c>
      <c r="AQ134" s="102" t="s">
        <v>48</v>
      </c>
      <c r="AR134" s="102" t="s">
        <v>48</v>
      </c>
      <c r="AS134" s="114">
        <f t="shared" si="9"/>
        <v>0.47364999999999996</v>
      </c>
      <c r="AT134" s="44" t="s">
        <v>48</v>
      </c>
      <c r="AU134" s="3"/>
    </row>
    <row r="135" spans="1:47" ht="15.95" thickBot="1">
      <c r="A135" s="3"/>
      <c r="B135" s="12"/>
      <c r="C135" s="11" t="s">
        <v>68</v>
      </c>
      <c r="D135" s="90">
        <v>16</v>
      </c>
      <c r="E135" s="86" t="s">
        <v>48</v>
      </c>
      <c r="F135" s="86" t="s">
        <v>48</v>
      </c>
      <c r="G135" s="86" t="s">
        <v>48</v>
      </c>
      <c r="H135" s="86" t="s">
        <v>48</v>
      </c>
      <c r="I135" s="48">
        <f t="shared" si="0"/>
        <v>16</v>
      </c>
      <c r="J135" s="48">
        <f t="shared" si="738"/>
        <v>0</v>
      </c>
      <c r="K135" s="88">
        <f t="shared" si="739"/>
        <v>0</v>
      </c>
      <c r="L135" s="14"/>
      <c r="M135" s="78">
        <v>2.19</v>
      </c>
      <c r="N135" s="79" t="s">
        <v>48</v>
      </c>
      <c r="O135" s="79" t="s">
        <v>48</v>
      </c>
      <c r="P135" s="79" t="s">
        <v>48</v>
      </c>
      <c r="Q135" s="79" t="s">
        <v>48</v>
      </c>
      <c r="R135" s="79" t="s">
        <v>48</v>
      </c>
      <c r="S135" s="80">
        <f t="shared" si="741"/>
        <v>2.19</v>
      </c>
      <c r="T135" s="3"/>
      <c r="U135" s="142">
        <v>0.1875</v>
      </c>
      <c r="V135" s="117" t="s">
        <v>48</v>
      </c>
      <c r="W135" s="117" t="s">
        <v>48</v>
      </c>
      <c r="X135" s="117" t="s">
        <v>48</v>
      </c>
      <c r="Y135" s="117" t="s">
        <v>48</v>
      </c>
      <c r="Z135" s="117" t="s">
        <v>48</v>
      </c>
      <c r="AA135" s="117">
        <f t="shared" si="742"/>
        <v>0.1875</v>
      </c>
      <c r="AB135" s="88">
        <f>AA135</f>
        <v>0.1875</v>
      </c>
      <c r="AC135" s="3"/>
      <c r="AD135" s="136">
        <v>6.25E-2</v>
      </c>
      <c r="AE135" s="125" t="s">
        <v>48</v>
      </c>
      <c r="AF135" s="125" t="s">
        <v>48</v>
      </c>
      <c r="AG135" s="125" t="s">
        <v>48</v>
      </c>
      <c r="AH135" s="125" t="s">
        <v>48</v>
      </c>
      <c r="AI135" s="125" t="s">
        <v>48</v>
      </c>
      <c r="AJ135" s="125">
        <f t="shared" si="744"/>
        <v>6.25E-2</v>
      </c>
      <c r="AK135" s="126">
        <f>AJ135</f>
        <v>6.25E-2</v>
      </c>
      <c r="AL135" s="3"/>
      <c r="AM135" s="116">
        <f t="shared" si="746"/>
        <v>0.25</v>
      </c>
      <c r="AN135" s="117" t="s">
        <v>48</v>
      </c>
      <c r="AO135" s="117" t="s">
        <v>48</v>
      </c>
      <c r="AP135" s="101" t="s">
        <v>48</v>
      </c>
      <c r="AQ135" s="101" t="s">
        <v>48</v>
      </c>
      <c r="AR135" s="101" t="s">
        <v>48</v>
      </c>
      <c r="AS135" s="117">
        <f t="shared" si="9"/>
        <v>0.25</v>
      </c>
      <c r="AT135" s="44" t="s">
        <v>48</v>
      </c>
      <c r="AU135" s="3"/>
    </row>
    <row r="136" spans="1:47" ht="15.95" thickBot="1">
      <c r="A136" s="3"/>
      <c r="B136" s="255" t="s">
        <v>68</v>
      </c>
      <c r="C136" s="256"/>
      <c r="D136" s="45">
        <f>SUM(D109:D135)</f>
        <v>466</v>
      </c>
      <c r="E136" s="7">
        <f>SUM(E109:E135)</f>
        <v>46</v>
      </c>
      <c r="F136" s="7">
        <f>SUM(F109:F135)</f>
        <v>26</v>
      </c>
      <c r="G136" s="7">
        <f>SUM(G109:G135)</f>
        <v>9</v>
      </c>
      <c r="H136" s="7">
        <f t="shared" ref="H136:J136" si="760">SUM(H109:H135)</f>
        <v>2</v>
      </c>
      <c r="I136" s="7">
        <f t="shared" si="760"/>
        <v>549</v>
      </c>
      <c r="J136" s="7">
        <f t="shared" si="760"/>
        <v>83</v>
      </c>
      <c r="K136" s="6">
        <f>AVERAGE(K109:K135)</f>
        <v>0.14517650367637655</v>
      </c>
      <c r="L136" s="14"/>
      <c r="M136" s="40">
        <f t="shared" ref="M136:S136" si="761">AVERAGE(M109:M135)</f>
        <v>1.8429629629629625</v>
      </c>
      <c r="N136" s="41">
        <f t="shared" si="761"/>
        <v>1.8771428571428572</v>
      </c>
      <c r="O136" s="41">
        <f t="shared" si="761"/>
        <v>1.6421428571428573</v>
      </c>
      <c r="P136" s="41">
        <f t="shared" si="761"/>
        <v>2.25</v>
      </c>
      <c r="Q136" s="41">
        <f t="shared" si="761"/>
        <v>3</v>
      </c>
      <c r="R136" s="41">
        <f t="shared" si="761"/>
        <v>2.0631558441558444</v>
      </c>
      <c r="S136" s="42">
        <f t="shared" si="761"/>
        <v>1.8429629629629625</v>
      </c>
      <c r="T136" s="3"/>
      <c r="U136" s="97">
        <f t="shared" ref="U136:AB136" si="762">AVERAGE(U109:U135)</f>
        <v>0.32393218518518518</v>
      </c>
      <c r="V136" s="98">
        <f t="shared" si="762"/>
        <v>0.30158428571428569</v>
      </c>
      <c r="W136" s="98">
        <f t="shared" si="762"/>
        <v>0.34523357142857142</v>
      </c>
      <c r="X136" s="98">
        <f t="shared" si="762"/>
        <v>0.125</v>
      </c>
      <c r="Y136" s="98">
        <f t="shared" si="762"/>
        <v>0</v>
      </c>
      <c r="Z136" s="98">
        <f t="shared" si="762"/>
        <v>0.27199227891156458</v>
      </c>
      <c r="AA136" s="98">
        <f t="shared" si="762"/>
        <v>0.32393218518518518</v>
      </c>
      <c r="AB136" s="99">
        <f t="shared" si="762"/>
        <v>0.3178776188950298</v>
      </c>
      <c r="AC136" s="3"/>
      <c r="AD136" s="97">
        <f>AVERAGE(AD109:AD135)</f>
        <v>0.11870155555555559</v>
      </c>
      <c r="AE136" s="98">
        <f t="shared" ref="AE136:AK136" si="763">AVERAGE(AE109:AE135)</f>
        <v>0.11904761904761904</v>
      </c>
      <c r="AF136" s="98">
        <f t="shared" si="763"/>
        <v>9.5235714285714285E-2</v>
      </c>
      <c r="AG136" s="98">
        <f t="shared" si="763"/>
        <v>0.25</v>
      </c>
      <c r="AH136" s="98">
        <f t="shared" si="763"/>
        <v>0</v>
      </c>
      <c r="AI136" s="98">
        <f t="shared" si="763"/>
        <v>4.1722562358276642E-2</v>
      </c>
      <c r="AJ136" s="98">
        <f t="shared" si="763"/>
        <v>0.11870155555555559</v>
      </c>
      <c r="AK136" s="99">
        <f t="shared" si="763"/>
        <v>0.10785866134991752</v>
      </c>
      <c r="AL136" s="3"/>
      <c r="AM136" s="97">
        <f>AVERAGE(AM109:AM135)</f>
        <v>0.4426337407407408</v>
      </c>
      <c r="AN136" s="98">
        <f t="shared" ref="AN136:AT136" si="764">AVERAGE(AN109:AN135)</f>
        <v>0.42063190476190471</v>
      </c>
      <c r="AO136" s="98">
        <f t="shared" si="764"/>
        <v>0.44046928571428567</v>
      </c>
      <c r="AP136" s="98">
        <f t="shared" si="764"/>
        <v>0.375</v>
      </c>
      <c r="AQ136" s="98">
        <f t="shared" si="764"/>
        <v>0</v>
      </c>
      <c r="AR136" s="98">
        <f t="shared" si="764"/>
        <v>0.31371484126984128</v>
      </c>
      <c r="AS136" s="98">
        <f t="shared" si="764"/>
        <v>0.4426337407407408</v>
      </c>
      <c r="AT136" s="99">
        <f t="shared" si="764"/>
        <v>0.44188074126731308</v>
      </c>
      <c r="AU136" s="3"/>
    </row>
    <row r="137" spans="1:47">
      <c r="A137" s="3"/>
      <c r="B137" s="12"/>
      <c r="C137" s="11" t="s">
        <v>69</v>
      </c>
      <c r="D137" s="81">
        <v>34</v>
      </c>
      <c r="E137" s="81">
        <v>6</v>
      </c>
      <c r="F137" s="81">
        <v>2</v>
      </c>
      <c r="G137" s="86" t="s">
        <v>48</v>
      </c>
      <c r="H137" s="92">
        <v>1</v>
      </c>
      <c r="I137" s="48">
        <f t="shared" si="0"/>
        <v>43</v>
      </c>
      <c r="J137" s="48">
        <f t="shared" ref="J137:J147" si="765">SUM(E137:H137)</f>
        <v>9</v>
      </c>
      <c r="K137" s="88">
        <f t="shared" ref="K137:K147" si="766">J137/I137</f>
        <v>0.20930232558139536</v>
      </c>
      <c r="L137" s="14"/>
      <c r="M137" s="74">
        <v>1.59</v>
      </c>
      <c r="N137" s="30">
        <v>2.83</v>
      </c>
      <c r="O137" s="30">
        <v>3</v>
      </c>
      <c r="P137" s="30" t="s">
        <v>48</v>
      </c>
      <c r="Q137" s="30">
        <v>4</v>
      </c>
      <c r="R137" s="30">
        <f t="shared" ref="R137:R147" si="767">SUMPRODUCT(E137:H137,N137:Q137)/SUM(E137:H137)</f>
        <v>2.9977777777777779</v>
      </c>
      <c r="S137" s="75">
        <f t="shared" ref="S137:S147" si="768">M137</f>
        <v>1.59</v>
      </c>
      <c r="T137" s="3"/>
      <c r="U137" s="109">
        <v>0.26471</v>
      </c>
      <c r="V137" s="110">
        <v>0.16667000000000001</v>
      </c>
      <c r="W137" s="110">
        <v>0</v>
      </c>
      <c r="X137" s="111" t="s">
        <v>48</v>
      </c>
      <c r="Y137" s="110">
        <v>0</v>
      </c>
      <c r="Z137" s="111">
        <f t="shared" ref="Z137:Z147" si="769">SUMPRODUCT(E137:H137,V137:Y137)/SUM(E137:H137)</f>
        <v>0.11111333333333334</v>
      </c>
      <c r="AA137" s="111">
        <f t="shared" ref="AA137:AA147" si="770">U137</f>
        <v>0.26471</v>
      </c>
      <c r="AB137" s="112">
        <f t="shared" ref="AB137:AB156" si="771">((Z137*J137)+(AA137*D137))/I137</f>
        <v>0.23256186046511632</v>
      </c>
      <c r="AC137" s="3"/>
      <c r="AD137" s="109">
        <v>0.23529</v>
      </c>
      <c r="AE137" s="110">
        <v>0</v>
      </c>
      <c r="AF137" s="110">
        <v>0</v>
      </c>
      <c r="AG137" s="111" t="s">
        <v>48</v>
      </c>
      <c r="AH137" s="110">
        <v>0</v>
      </c>
      <c r="AI137" s="111">
        <f t="shared" ref="AI137:AI147" si="772">SUMPRODUCT(E137:H137,AE137:AH137)/SUM(E137:H137)</f>
        <v>0</v>
      </c>
      <c r="AJ137" s="111">
        <f t="shared" ref="AJ137:AJ147" si="773">AD137</f>
        <v>0.23529</v>
      </c>
      <c r="AK137" s="112">
        <f t="shared" ref="AK137:AK147" si="774">((AI137*J137)+(AJ137*D137))/I137</f>
        <v>0.18604325581395348</v>
      </c>
      <c r="AL137" s="3"/>
      <c r="AM137" s="118">
        <f t="shared" ref="AM137:AO143" si="775">U137+AD137</f>
        <v>0.5</v>
      </c>
      <c r="AN137" s="119">
        <f t="shared" si="775"/>
        <v>0.16667000000000001</v>
      </c>
      <c r="AO137" s="119">
        <f t="shared" si="775"/>
        <v>0</v>
      </c>
      <c r="AP137" s="105" t="s">
        <v>48</v>
      </c>
      <c r="AQ137" s="119">
        <f>Y137+AH137</f>
        <v>0</v>
      </c>
      <c r="AR137" s="119">
        <f t="shared" ref="AR137:AR147" si="776">SUMPRODUCT(E137:H137,AN137:AQ137)/SUM(E137:H137)</f>
        <v>0.11111333333333334</v>
      </c>
      <c r="AS137" s="119">
        <f t="shared" si="9"/>
        <v>0.5</v>
      </c>
      <c r="AT137" s="120">
        <f t="shared" si="10"/>
        <v>0.41860511627906977</v>
      </c>
      <c r="AU137" s="3"/>
    </row>
    <row r="138" spans="1:47">
      <c r="A138" s="3"/>
      <c r="B138" s="12"/>
      <c r="C138" s="11" t="s">
        <v>69</v>
      </c>
      <c r="D138" s="85">
        <v>32</v>
      </c>
      <c r="E138" s="85">
        <v>6</v>
      </c>
      <c r="F138" s="85">
        <v>3</v>
      </c>
      <c r="G138" s="85">
        <v>3</v>
      </c>
      <c r="H138" s="87" t="s">
        <v>48</v>
      </c>
      <c r="I138" s="48">
        <f t="shared" si="0"/>
        <v>44</v>
      </c>
      <c r="J138" s="48">
        <f t="shared" si="765"/>
        <v>12</v>
      </c>
      <c r="K138" s="88">
        <f t="shared" si="766"/>
        <v>0.27272727272727271</v>
      </c>
      <c r="L138" s="14"/>
      <c r="M138" s="76">
        <v>1.56</v>
      </c>
      <c r="N138" s="27">
        <v>2</v>
      </c>
      <c r="O138" s="27">
        <v>1.67</v>
      </c>
      <c r="P138" s="27">
        <v>1.33</v>
      </c>
      <c r="Q138" s="27" t="s">
        <v>48</v>
      </c>
      <c r="R138" s="27">
        <f t="shared" si="767"/>
        <v>1.75</v>
      </c>
      <c r="S138" s="77">
        <f t="shared" si="768"/>
        <v>1.56</v>
      </c>
      <c r="T138" s="3"/>
      <c r="U138" s="135">
        <v>0.21879999999999999</v>
      </c>
      <c r="V138" s="121">
        <v>0.16669999999999999</v>
      </c>
      <c r="W138" s="121">
        <v>0.33329999999999999</v>
      </c>
      <c r="X138" s="121">
        <v>0</v>
      </c>
      <c r="Y138" s="114" t="s">
        <v>48</v>
      </c>
      <c r="Z138" s="114">
        <f t="shared" si="769"/>
        <v>0.16667499999999999</v>
      </c>
      <c r="AA138" s="114">
        <f t="shared" si="770"/>
        <v>0.21879999999999999</v>
      </c>
      <c r="AB138" s="115">
        <f t="shared" si="771"/>
        <v>0.20458409090909091</v>
      </c>
      <c r="AC138" s="3"/>
      <c r="AD138" s="135">
        <v>0.25</v>
      </c>
      <c r="AE138" s="121">
        <v>0.16669999999999999</v>
      </c>
      <c r="AF138" s="121">
        <v>0.33329999999999999</v>
      </c>
      <c r="AG138" s="121">
        <v>0.33329999999999999</v>
      </c>
      <c r="AH138" s="114" t="s">
        <v>48</v>
      </c>
      <c r="AI138" s="114">
        <f t="shared" si="772"/>
        <v>0.25</v>
      </c>
      <c r="AJ138" s="114">
        <f t="shared" si="773"/>
        <v>0.25</v>
      </c>
      <c r="AK138" s="115">
        <f t="shared" si="774"/>
        <v>0.25</v>
      </c>
      <c r="AL138" s="3"/>
      <c r="AM138" s="113">
        <f t="shared" si="775"/>
        <v>0.46879999999999999</v>
      </c>
      <c r="AN138" s="114">
        <f t="shared" si="775"/>
        <v>0.33339999999999997</v>
      </c>
      <c r="AO138" s="114">
        <f t="shared" si="775"/>
        <v>0.66659999999999997</v>
      </c>
      <c r="AP138" s="114">
        <f>X138+AG138</f>
        <v>0.33329999999999999</v>
      </c>
      <c r="AQ138" s="102" t="s">
        <v>48</v>
      </c>
      <c r="AR138" s="114">
        <f t="shared" si="776"/>
        <v>0.41667499999999996</v>
      </c>
      <c r="AS138" s="114">
        <f t="shared" si="9"/>
        <v>0.46879999999999999</v>
      </c>
      <c r="AT138" s="115">
        <f t="shared" si="10"/>
        <v>0.45458409090909091</v>
      </c>
      <c r="AU138" s="3"/>
    </row>
    <row r="139" spans="1:47">
      <c r="A139" s="3"/>
      <c r="B139" s="12"/>
      <c r="C139" s="11" t="s">
        <v>69</v>
      </c>
      <c r="D139" s="85">
        <v>37</v>
      </c>
      <c r="E139" s="85">
        <v>2</v>
      </c>
      <c r="F139" s="85">
        <v>3</v>
      </c>
      <c r="G139" s="85">
        <v>1</v>
      </c>
      <c r="H139" s="87" t="s">
        <v>48</v>
      </c>
      <c r="I139" s="48">
        <f t="shared" si="0"/>
        <v>43</v>
      </c>
      <c r="J139" s="48">
        <f t="shared" si="765"/>
        <v>6</v>
      </c>
      <c r="K139" s="88">
        <f t="shared" si="766"/>
        <v>0.13953488372093023</v>
      </c>
      <c r="L139" s="14"/>
      <c r="M139" s="76">
        <v>1.76</v>
      </c>
      <c r="N139" s="27">
        <v>3</v>
      </c>
      <c r="O139" s="27">
        <v>2.67</v>
      </c>
      <c r="P139" s="27">
        <v>1</v>
      </c>
      <c r="Q139" s="27" t="s">
        <v>48</v>
      </c>
      <c r="R139" s="27">
        <f t="shared" si="767"/>
        <v>2.5016666666666665</v>
      </c>
      <c r="S139" s="77">
        <f t="shared" si="768"/>
        <v>1.76</v>
      </c>
      <c r="T139" s="3"/>
      <c r="U139" s="135">
        <v>0.1081</v>
      </c>
      <c r="V139" s="121">
        <v>0</v>
      </c>
      <c r="W139" s="121">
        <v>0</v>
      </c>
      <c r="X139" s="121">
        <v>1</v>
      </c>
      <c r="Y139" s="114" t="s">
        <v>48</v>
      </c>
      <c r="Z139" s="114">
        <f t="shared" si="769"/>
        <v>0.16666666666666666</v>
      </c>
      <c r="AA139" s="114">
        <f t="shared" si="770"/>
        <v>0.1081</v>
      </c>
      <c r="AB139" s="115">
        <f t="shared" si="771"/>
        <v>0.11627209302325583</v>
      </c>
      <c r="AC139" s="3"/>
      <c r="AD139" s="135">
        <v>0.32429999999999998</v>
      </c>
      <c r="AE139" s="121">
        <v>0</v>
      </c>
      <c r="AF139" s="121">
        <v>0</v>
      </c>
      <c r="AG139" s="121">
        <v>0</v>
      </c>
      <c r="AH139" s="114" t="s">
        <v>48</v>
      </c>
      <c r="AI139" s="114">
        <f t="shared" si="772"/>
        <v>0</v>
      </c>
      <c r="AJ139" s="114">
        <f t="shared" si="773"/>
        <v>0.32429999999999998</v>
      </c>
      <c r="AK139" s="115">
        <f t="shared" si="774"/>
        <v>0.27904883720930229</v>
      </c>
      <c r="AL139" s="3"/>
      <c r="AM139" s="113">
        <f t="shared" si="775"/>
        <v>0.43240000000000001</v>
      </c>
      <c r="AN139" s="114">
        <f t="shared" si="775"/>
        <v>0</v>
      </c>
      <c r="AO139" s="114">
        <f t="shared" si="775"/>
        <v>0</v>
      </c>
      <c r="AP139" s="114">
        <f>X139+AG139</f>
        <v>1</v>
      </c>
      <c r="AQ139" s="102" t="s">
        <v>48</v>
      </c>
      <c r="AR139" s="114">
        <f t="shared" si="776"/>
        <v>0.16666666666666666</v>
      </c>
      <c r="AS139" s="114">
        <f t="shared" si="9"/>
        <v>0.43240000000000001</v>
      </c>
      <c r="AT139" s="115">
        <f t="shared" si="10"/>
        <v>0.39532093023255821</v>
      </c>
      <c r="AU139" s="3"/>
    </row>
    <row r="140" spans="1:47">
      <c r="A140" s="3"/>
      <c r="B140" s="12"/>
      <c r="C140" s="11" t="s">
        <v>69</v>
      </c>
      <c r="D140" s="85">
        <v>29</v>
      </c>
      <c r="E140" s="85">
        <v>6</v>
      </c>
      <c r="F140" s="85">
        <v>8</v>
      </c>
      <c r="G140" s="85">
        <v>1</v>
      </c>
      <c r="H140" s="87" t="s">
        <v>48</v>
      </c>
      <c r="I140" s="48">
        <f t="shared" si="0"/>
        <v>44</v>
      </c>
      <c r="J140" s="48">
        <f t="shared" si="765"/>
        <v>15</v>
      </c>
      <c r="K140" s="88">
        <f t="shared" si="766"/>
        <v>0.34090909090909088</v>
      </c>
      <c r="L140" s="14"/>
      <c r="M140" s="76">
        <v>2.2400000000000002</v>
      </c>
      <c r="N140" s="27">
        <v>3</v>
      </c>
      <c r="O140" s="27">
        <v>3.25</v>
      </c>
      <c r="P140" s="27">
        <v>1</v>
      </c>
      <c r="Q140" s="27" t="s">
        <v>48</v>
      </c>
      <c r="R140" s="27">
        <f t="shared" si="767"/>
        <v>3</v>
      </c>
      <c r="S140" s="77">
        <f t="shared" si="768"/>
        <v>2.2400000000000002</v>
      </c>
      <c r="T140" s="3"/>
      <c r="U140" s="135">
        <v>0.24138000000000001</v>
      </c>
      <c r="V140" s="121">
        <v>0</v>
      </c>
      <c r="W140" s="121">
        <v>0.125</v>
      </c>
      <c r="X140" s="121">
        <v>1</v>
      </c>
      <c r="Y140" s="114" t="s">
        <v>48</v>
      </c>
      <c r="Z140" s="114">
        <f t="shared" si="769"/>
        <v>0.13333333333333333</v>
      </c>
      <c r="AA140" s="114">
        <f t="shared" si="770"/>
        <v>0.24138000000000001</v>
      </c>
      <c r="AB140" s="115">
        <f t="shared" si="771"/>
        <v>0.20454590909090908</v>
      </c>
      <c r="AC140" s="3"/>
      <c r="AD140" s="135">
        <v>0.10349999999999999</v>
      </c>
      <c r="AE140" s="121">
        <v>0.16669999999999999</v>
      </c>
      <c r="AF140" s="121">
        <v>0</v>
      </c>
      <c r="AG140" s="121">
        <v>0</v>
      </c>
      <c r="AH140" s="114" t="s">
        <v>48</v>
      </c>
      <c r="AI140" s="114">
        <f t="shared" si="772"/>
        <v>6.6680000000000003E-2</v>
      </c>
      <c r="AJ140" s="114">
        <f t="shared" si="773"/>
        <v>0.10349999999999999</v>
      </c>
      <c r="AK140" s="115">
        <f t="shared" si="774"/>
        <v>9.0947727272727263E-2</v>
      </c>
      <c r="AL140" s="3"/>
      <c r="AM140" s="113">
        <f t="shared" si="775"/>
        <v>0.34488000000000002</v>
      </c>
      <c r="AN140" s="114">
        <f t="shared" si="775"/>
        <v>0.16669999999999999</v>
      </c>
      <c r="AO140" s="114">
        <f t="shared" si="775"/>
        <v>0.125</v>
      </c>
      <c r="AP140" s="114">
        <f>X140+AG140</f>
        <v>1</v>
      </c>
      <c r="AQ140" s="102" t="s">
        <v>48</v>
      </c>
      <c r="AR140" s="114">
        <f t="shared" si="776"/>
        <v>0.20001333333333332</v>
      </c>
      <c r="AS140" s="114">
        <f t="shared" si="9"/>
        <v>0.34488000000000002</v>
      </c>
      <c r="AT140" s="115">
        <f t="shared" si="10"/>
        <v>0.2954936363636364</v>
      </c>
      <c r="AU140" s="3"/>
    </row>
    <row r="141" spans="1:47">
      <c r="A141" s="3"/>
      <c r="B141" s="12"/>
      <c r="C141" s="11" t="s">
        <v>69</v>
      </c>
      <c r="D141" s="85">
        <v>56</v>
      </c>
      <c r="E141" s="85">
        <v>3</v>
      </c>
      <c r="F141" s="85">
        <v>1</v>
      </c>
      <c r="G141" s="85">
        <v>1</v>
      </c>
      <c r="H141" s="87" t="s">
        <v>48</v>
      </c>
      <c r="I141" s="48">
        <f t="shared" ref="I141:I147" si="777">SUM(D141:H141)</f>
        <v>61</v>
      </c>
      <c r="J141" s="48">
        <f t="shared" si="765"/>
        <v>5</v>
      </c>
      <c r="K141" s="88">
        <f t="shared" si="766"/>
        <v>8.1967213114754092E-2</v>
      </c>
      <c r="L141" s="14"/>
      <c r="M141" s="76">
        <v>1.88</v>
      </c>
      <c r="N141" s="27">
        <v>3.67</v>
      </c>
      <c r="O141" s="27">
        <v>2</v>
      </c>
      <c r="P141" s="27">
        <v>3</v>
      </c>
      <c r="Q141" s="27" t="s">
        <v>48</v>
      </c>
      <c r="R141" s="27">
        <f t="shared" si="767"/>
        <v>3.2019999999999995</v>
      </c>
      <c r="S141" s="77">
        <f t="shared" si="768"/>
        <v>1.88</v>
      </c>
      <c r="T141" s="3"/>
      <c r="U141" s="135">
        <v>0.25</v>
      </c>
      <c r="V141" s="121">
        <v>0</v>
      </c>
      <c r="W141" s="121">
        <v>0</v>
      </c>
      <c r="X141" s="121">
        <v>0</v>
      </c>
      <c r="Y141" s="114" t="s">
        <v>48</v>
      </c>
      <c r="Z141" s="114">
        <f t="shared" si="769"/>
        <v>0</v>
      </c>
      <c r="AA141" s="114">
        <f t="shared" si="770"/>
        <v>0.25</v>
      </c>
      <c r="AB141" s="115">
        <f t="shared" si="771"/>
        <v>0.22950819672131148</v>
      </c>
      <c r="AC141" s="3"/>
      <c r="AD141" s="135">
        <v>0.21429999999999999</v>
      </c>
      <c r="AE141" s="121">
        <v>0</v>
      </c>
      <c r="AF141" s="121">
        <v>0</v>
      </c>
      <c r="AG141" s="121">
        <v>0</v>
      </c>
      <c r="AH141" s="114" t="s">
        <v>48</v>
      </c>
      <c r="AI141" s="114">
        <f t="shared" si="772"/>
        <v>0</v>
      </c>
      <c r="AJ141" s="114">
        <f t="shared" si="773"/>
        <v>0.21429999999999999</v>
      </c>
      <c r="AK141" s="115">
        <f t="shared" si="774"/>
        <v>0.19673442622950821</v>
      </c>
      <c r="AL141" s="3"/>
      <c r="AM141" s="113">
        <f t="shared" si="775"/>
        <v>0.46429999999999999</v>
      </c>
      <c r="AN141" s="114">
        <f t="shared" si="775"/>
        <v>0</v>
      </c>
      <c r="AO141" s="114">
        <f t="shared" si="775"/>
        <v>0</v>
      </c>
      <c r="AP141" s="114">
        <f>X141+AG141</f>
        <v>0</v>
      </c>
      <c r="AQ141" s="102" t="s">
        <v>48</v>
      </c>
      <c r="AR141" s="114">
        <f t="shared" si="776"/>
        <v>0</v>
      </c>
      <c r="AS141" s="114">
        <f t="shared" ref="AS141:AS147" si="778">AM141</f>
        <v>0.46429999999999999</v>
      </c>
      <c r="AT141" s="115">
        <f t="shared" ref="AT141:AT147" si="779">((AR141*J141)+(AS141*D141))/I141</f>
        <v>0.42624262295081966</v>
      </c>
      <c r="AU141" s="3"/>
    </row>
    <row r="142" spans="1:47">
      <c r="A142" s="3"/>
      <c r="B142" s="12"/>
      <c r="C142" s="11" t="s">
        <v>69</v>
      </c>
      <c r="D142" s="85">
        <v>10</v>
      </c>
      <c r="E142" s="85">
        <v>2</v>
      </c>
      <c r="F142" s="85">
        <v>4</v>
      </c>
      <c r="G142" s="85">
        <v>3</v>
      </c>
      <c r="H142" s="87" t="s">
        <v>48</v>
      </c>
      <c r="I142" s="48">
        <f t="shared" si="777"/>
        <v>19</v>
      </c>
      <c r="J142" s="48">
        <f t="shared" si="765"/>
        <v>9</v>
      </c>
      <c r="K142" s="88">
        <f t="shared" si="766"/>
        <v>0.47368421052631576</v>
      </c>
      <c r="L142" s="14"/>
      <c r="M142" s="76">
        <v>2.2000000000000002</v>
      </c>
      <c r="N142" s="27">
        <v>2.5</v>
      </c>
      <c r="O142" s="27">
        <v>2.75</v>
      </c>
      <c r="P142" s="27">
        <v>3</v>
      </c>
      <c r="Q142" s="27" t="s">
        <v>48</v>
      </c>
      <c r="R142" s="27">
        <f t="shared" si="767"/>
        <v>2.7777777777777777</v>
      </c>
      <c r="S142" s="77">
        <f t="shared" si="768"/>
        <v>2.2000000000000002</v>
      </c>
      <c r="T142" s="3"/>
      <c r="U142" s="135">
        <v>0.3</v>
      </c>
      <c r="V142" s="121">
        <v>0</v>
      </c>
      <c r="W142" s="121">
        <v>0.25</v>
      </c>
      <c r="X142" s="121">
        <v>0</v>
      </c>
      <c r="Y142" s="114" t="s">
        <v>48</v>
      </c>
      <c r="Z142" s="114">
        <f t="shared" si="769"/>
        <v>0.1111111111111111</v>
      </c>
      <c r="AA142" s="114">
        <f t="shared" si="770"/>
        <v>0.3</v>
      </c>
      <c r="AB142" s="115">
        <f t="shared" si="771"/>
        <v>0.21052631578947367</v>
      </c>
      <c r="AC142" s="3"/>
      <c r="AD142" s="135">
        <v>0</v>
      </c>
      <c r="AE142" s="121">
        <v>0</v>
      </c>
      <c r="AF142" s="121">
        <v>0</v>
      </c>
      <c r="AG142" s="121">
        <v>0</v>
      </c>
      <c r="AH142" s="114" t="s">
        <v>48</v>
      </c>
      <c r="AI142" s="114">
        <f t="shared" si="772"/>
        <v>0</v>
      </c>
      <c r="AJ142" s="114">
        <f t="shared" si="773"/>
        <v>0</v>
      </c>
      <c r="AK142" s="115">
        <f t="shared" si="774"/>
        <v>0</v>
      </c>
      <c r="AL142" s="3"/>
      <c r="AM142" s="113">
        <f t="shared" si="775"/>
        <v>0.3</v>
      </c>
      <c r="AN142" s="114">
        <f t="shared" si="775"/>
        <v>0</v>
      </c>
      <c r="AO142" s="114">
        <f t="shared" si="775"/>
        <v>0.25</v>
      </c>
      <c r="AP142" s="114">
        <f>X142+AG142</f>
        <v>0</v>
      </c>
      <c r="AQ142" s="102" t="s">
        <v>48</v>
      </c>
      <c r="AR142" s="114">
        <f t="shared" si="776"/>
        <v>0.1111111111111111</v>
      </c>
      <c r="AS142" s="114">
        <f t="shared" si="778"/>
        <v>0.3</v>
      </c>
      <c r="AT142" s="115">
        <f t="shared" si="779"/>
        <v>0.21052631578947367</v>
      </c>
      <c r="AU142" s="3"/>
    </row>
    <row r="143" spans="1:47">
      <c r="A143" s="3"/>
      <c r="B143" s="12"/>
      <c r="C143" s="11" t="s">
        <v>69</v>
      </c>
      <c r="D143" s="85">
        <v>18</v>
      </c>
      <c r="E143" s="85">
        <v>2</v>
      </c>
      <c r="F143" s="85">
        <v>1</v>
      </c>
      <c r="G143" s="86" t="s">
        <v>48</v>
      </c>
      <c r="H143" s="87" t="s">
        <v>48</v>
      </c>
      <c r="I143" s="48">
        <f t="shared" si="777"/>
        <v>21</v>
      </c>
      <c r="J143" s="48">
        <f t="shared" si="765"/>
        <v>3</v>
      </c>
      <c r="K143" s="88">
        <f t="shared" si="766"/>
        <v>0.14285714285714285</v>
      </c>
      <c r="L143" s="14"/>
      <c r="M143" s="76">
        <v>2.56</v>
      </c>
      <c r="N143" s="27">
        <v>2.5</v>
      </c>
      <c r="O143" s="27">
        <v>4</v>
      </c>
      <c r="P143" s="27" t="s">
        <v>48</v>
      </c>
      <c r="Q143" s="27" t="s">
        <v>48</v>
      </c>
      <c r="R143" s="27">
        <f t="shared" si="767"/>
        <v>3</v>
      </c>
      <c r="S143" s="77">
        <f t="shared" si="768"/>
        <v>2.56</v>
      </c>
      <c r="T143" s="3"/>
      <c r="U143" s="135">
        <v>0.22220000000000001</v>
      </c>
      <c r="V143" s="121">
        <v>0</v>
      </c>
      <c r="W143" s="121">
        <v>0</v>
      </c>
      <c r="X143" s="114" t="s">
        <v>48</v>
      </c>
      <c r="Y143" s="114" t="s">
        <v>48</v>
      </c>
      <c r="Z143" s="114">
        <f t="shared" si="769"/>
        <v>0</v>
      </c>
      <c r="AA143" s="114">
        <f t="shared" si="770"/>
        <v>0.22220000000000001</v>
      </c>
      <c r="AB143" s="115">
        <f t="shared" si="771"/>
        <v>0.19045714285714285</v>
      </c>
      <c r="AC143" s="3"/>
      <c r="AD143" s="135">
        <v>5.5599999999999997E-2</v>
      </c>
      <c r="AE143" s="121">
        <v>0</v>
      </c>
      <c r="AF143" s="121">
        <v>0</v>
      </c>
      <c r="AG143" s="114" t="s">
        <v>48</v>
      </c>
      <c r="AH143" s="114" t="s">
        <v>48</v>
      </c>
      <c r="AI143" s="114">
        <f t="shared" si="772"/>
        <v>0</v>
      </c>
      <c r="AJ143" s="114">
        <f t="shared" si="773"/>
        <v>5.5599999999999997E-2</v>
      </c>
      <c r="AK143" s="115">
        <f t="shared" si="774"/>
        <v>4.7657142857142856E-2</v>
      </c>
      <c r="AL143" s="3"/>
      <c r="AM143" s="113">
        <f t="shared" si="775"/>
        <v>0.27779999999999999</v>
      </c>
      <c r="AN143" s="114">
        <f t="shared" si="775"/>
        <v>0</v>
      </c>
      <c r="AO143" s="114">
        <f t="shared" si="775"/>
        <v>0</v>
      </c>
      <c r="AP143" s="102" t="s">
        <v>48</v>
      </c>
      <c r="AQ143" s="102" t="s">
        <v>48</v>
      </c>
      <c r="AR143" s="114">
        <f t="shared" si="776"/>
        <v>0</v>
      </c>
      <c r="AS143" s="114">
        <f t="shared" si="778"/>
        <v>0.27779999999999999</v>
      </c>
      <c r="AT143" s="115">
        <f t="shared" si="779"/>
        <v>0.23811428571428572</v>
      </c>
      <c r="AU143" s="3"/>
    </row>
    <row r="144" spans="1:47">
      <c r="A144" s="3"/>
      <c r="B144" s="12"/>
      <c r="C144" s="11" t="s">
        <v>69</v>
      </c>
      <c r="D144" s="85">
        <v>22</v>
      </c>
      <c r="E144" s="85">
        <v>1</v>
      </c>
      <c r="F144" s="86" t="s">
        <v>48</v>
      </c>
      <c r="G144" s="86" t="s">
        <v>48</v>
      </c>
      <c r="H144" s="87" t="s">
        <v>48</v>
      </c>
      <c r="I144" s="48">
        <f t="shared" si="777"/>
        <v>23</v>
      </c>
      <c r="J144" s="48">
        <f t="shared" si="765"/>
        <v>1</v>
      </c>
      <c r="K144" s="88">
        <f t="shared" si="766"/>
        <v>4.3478260869565216E-2</v>
      </c>
      <c r="L144" s="14"/>
      <c r="M144" s="76">
        <v>2.41</v>
      </c>
      <c r="N144" s="27">
        <v>0</v>
      </c>
      <c r="O144" s="27" t="s">
        <v>48</v>
      </c>
      <c r="P144" s="27" t="s">
        <v>48</v>
      </c>
      <c r="Q144" s="27" t="s">
        <v>48</v>
      </c>
      <c r="R144" s="27">
        <f t="shared" si="767"/>
        <v>0</v>
      </c>
      <c r="S144" s="77">
        <f t="shared" si="768"/>
        <v>2.41</v>
      </c>
      <c r="T144" s="3"/>
      <c r="U144" s="135">
        <v>0.13636000000000001</v>
      </c>
      <c r="V144" s="121">
        <v>1</v>
      </c>
      <c r="W144" s="114" t="s">
        <v>48</v>
      </c>
      <c r="X144" s="114" t="s">
        <v>48</v>
      </c>
      <c r="Y144" s="114" t="s">
        <v>48</v>
      </c>
      <c r="Z144" s="114">
        <f t="shared" si="769"/>
        <v>1</v>
      </c>
      <c r="AA144" s="114">
        <f t="shared" si="770"/>
        <v>0.13636000000000001</v>
      </c>
      <c r="AB144" s="115">
        <f t="shared" si="771"/>
        <v>0.17390956521739132</v>
      </c>
      <c r="AC144" s="3"/>
      <c r="AD144" s="135">
        <v>0.13639999999999999</v>
      </c>
      <c r="AE144" s="121">
        <v>0</v>
      </c>
      <c r="AF144" s="114" t="s">
        <v>48</v>
      </c>
      <c r="AG144" s="114" t="s">
        <v>48</v>
      </c>
      <c r="AH144" s="114" t="s">
        <v>48</v>
      </c>
      <c r="AI144" s="114">
        <f t="shared" si="772"/>
        <v>0</v>
      </c>
      <c r="AJ144" s="114">
        <f t="shared" si="773"/>
        <v>0.13639999999999999</v>
      </c>
      <c r="AK144" s="115">
        <f t="shared" si="774"/>
        <v>0.13046956521739131</v>
      </c>
      <c r="AL144" s="3"/>
      <c r="AM144" s="113">
        <f t="shared" ref="AM144:AN147" si="780">U144+AD144</f>
        <v>0.27276</v>
      </c>
      <c r="AN144" s="114">
        <f t="shared" si="780"/>
        <v>1</v>
      </c>
      <c r="AO144" s="114" t="s">
        <v>48</v>
      </c>
      <c r="AP144" s="102" t="s">
        <v>48</v>
      </c>
      <c r="AQ144" s="102" t="s">
        <v>48</v>
      </c>
      <c r="AR144" s="121">
        <f t="shared" si="776"/>
        <v>1</v>
      </c>
      <c r="AS144" s="114">
        <f t="shared" si="778"/>
        <v>0.27276</v>
      </c>
      <c r="AT144" s="122">
        <f t="shared" si="779"/>
        <v>0.3043791304347826</v>
      </c>
      <c r="AU144" s="3"/>
    </row>
    <row r="145" spans="1:47">
      <c r="A145" s="3"/>
      <c r="B145" s="12"/>
      <c r="C145" s="11" t="s">
        <v>69</v>
      </c>
      <c r="D145" s="85">
        <v>15</v>
      </c>
      <c r="E145" s="85">
        <v>2</v>
      </c>
      <c r="F145" s="85">
        <v>4</v>
      </c>
      <c r="G145" s="85">
        <v>2</v>
      </c>
      <c r="H145" s="91">
        <v>1</v>
      </c>
      <c r="I145" s="48">
        <f t="shared" si="777"/>
        <v>24</v>
      </c>
      <c r="J145" s="48">
        <f t="shared" si="765"/>
        <v>9</v>
      </c>
      <c r="K145" s="88">
        <f t="shared" si="766"/>
        <v>0.375</v>
      </c>
      <c r="L145" s="14"/>
      <c r="M145" s="76">
        <v>1.87</v>
      </c>
      <c r="N145" s="27">
        <v>3</v>
      </c>
      <c r="O145" s="27">
        <v>1.25</v>
      </c>
      <c r="P145" s="27">
        <v>2</v>
      </c>
      <c r="Q145" s="27">
        <v>4</v>
      </c>
      <c r="R145" s="27">
        <f t="shared" si="767"/>
        <v>2.1111111111111112</v>
      </c>
      <c r="S145" s="77">
        <f t="shared" si="768"/>
        <v>1.87</v>
      </c>
      <c r="T145" s="3"/>
      <c r="U145" s="135">
        <v>0.26669999999999999</v>
      </c>
      <c r="V145" s="121">
        <v>0</v>
      </c>
      <c r="W145" s="121">
        <v>0</v>
      </c>
      <c r="X145" s="121">
        <v>0.5</v>
      </c>
      <c r="Y145" s="121">
        <v>0</v>
      </c>
      <c r="Z145" s="114">
        <f t="shared" si="769"/>
        <v>0.1111111111111111</v>
      </c>
      <c r="AA145" s="114">
        <f t="shared" si="770"/>
        <v>0.26669999999999999</v>
      </c>
      <c r="AB145" s="115">
        <f t="shared" si="771"/>
        <v>0.20835416666666665</v>
      </c>
      <c r="AC145" s="3"/>
      <c r="AD145" s="135">
        <v>0.2</v>
      </c>
      <c r="AE145" s="121">
        <v>0</v>
      </c>
      <c r="AF145" s="121">
        <v>0.5</v>
      </c>
      <c r="AG145" s="121">
        <v>0</v>
      </c>
      <c r="AH145" s="121">
        <v>0</v>
      </c>
      <c r="AI145" s="114">
        <f t="shared" si="772"/>
        <v>0.22222222222222221</v>
      </c>
      <c r="AJ145" s="114">
        <f t="shared" si="773"/>
        <v>0.2</v>
      </c>
      <c r="AK145" s="115">
        <f t="shared" si="774"/>
        <v>0.20833333333333334</v>
      </c>
      <c r="AL145" s="3"/>
      <c r="AM145" s="113">
        <f t="shared" si="780"/>
        <v>0.4667</v>
      </c>
      <c r="AN145" s="114">
        <f t="shared" si="780"/>
        <v>0</v>
      </c>
      <c r="AO145" s="114">
        <f>W145+AF145</f>
        <v>0.5</v>
      </c>
      <c r="AP145" s="114">
        <f>X145+AG145</f>
        <v>0.5</v>
      </c>
      <c r="AQ145" s="114">
        <f>Y145+AH145</f>
        <v>0</v>
      </c>
      <c r="AR145" s="114">
        <f t="shared" si="776"/>
        <v>0.33333333333333331</v>
      </c>
      <c r="AS145" s="114">
        <f t="shared" si="778"/>
        <v>0.4667</v>
      </c>
      <c r="AT145" s="115">
        <f t="shared" si="779"/>
        <v>0.41668749999999993</v>
      </c>
      <c r="AU145" s="3"/>
    </row>
    <row r="146" spans="1:47">
      <c r="A146" s="3"/>
      <c r="B146" s="12"/>
      <c r="C146" s="11" t="s">
        <v>69</v>
      </c>
      <c r="D146" s="85">
        <v>17</v>
      </c>
      <c r="E146" s="85">
        <v>3</v>
      </c>
      <c r="F146" s="85">
        <v>2</v>
      </c>
      <c r="G146" s="86" t="s">
        <v>48</v>
      </c>
      <c r="H146" s="87" t="s">
        <v>48</v>
      </c>
      <c r="I146" s="48">
        <f t="shared" si="777"/>
        <v>22</v>
      </c>
      <c r="J146" s="48">
        <f t="shared" si="765"/>
        <v>5</v>
      </c>
      <c r="K146" s="88">
        <f t="shared" si="766"/>
        <v>0.22727272727272727</v>
      </c>
      <c r="L146" s="14"/>
      <c r="M146" s="76">
        <v>2.41</v>
      </c>
      <c r="N146" s="27">
        <v>1.67</v>
      </c>
      <c r="O146" s="27">
        <v>0</v>
      </c>
      <c r="P146" s="27" t="s">
        <v>48</v>
      </c>
      <c r="Q146" s="27" t="s">
        <v>48</v>
      </c>
      <c r="R146" s="27">
        <f t="shared" si="767"/>
        <v>1.002</v>
      </c>
      <c r="S146" s="77">
        <f t="shared" si="768"/>
        <v>2.41</v>
      </c>
      <c r="T146" s="3"/>
      <c r="U146" s="135">
        <v>0.23529</v>
      </c>
      <c r="V146" s="121">
        <v>0.66669999999999996</v>
      </c>
      <c r="W146" s="121">
        <v>1</v>
      </c>
      <c r="X146" s="114" t="s">
        <v>48</v>
      </c>
      <c r="Y146" s="114" t="s">
        <v>48</v>
      </c>
      <c r="Z146" s="114">
        <f t="shared" si="769"/>
        <v>0.80001999999999995</v>
      </c>
      <c r="AA146" s="114">
        <f t="shared" si="770"/>
        <v>0.23529</v>
      </c>
      <c r="AB146" s="115">
        <f t="shared" si="771"/>
        <v>0.3636377272727272</v>
      </c>
      <c r="AC146" s="3"/>
      <c r="AD146" s="135">
        <v>0.1177</v>
      </c>
      <c r="AE146" s="121">
        <v>0</v>
      </c>
      <c r="AF146" s="121">
        <v>0</v>
      </c>
      <c r="AG146" s="114" t="s">
        <v>48</v>
      </c>
      <c r="AH146" s="114" t="s">
        <v>48</v>
      </c>
      <c r="AI146" s="114">
        <f t="shared" si="772"/>
        <v>0</v>
      </c>
      <c r="AJ146" s="114">
        <f t="shared" si="773"/>
        <v>0.1177</v>
      </c>
      <c r="AK146" s="115">
        <f t="shared" si="774"/>
        <v>9.0950000000000003E-2</v>
      </c>
      <c r="AL146" s="3"/>
      <c r="AM146" s="113">
        <f t="shared" si="780"/>
        <v>0.35299000000000003</v>
      </c>
      <c r="AN146" s="114">
        <f t="shared" si="780"/>
        <v>0.66669999999999996</v>
      </c>
      <c r="AO146" s="114">
        <f>W146+AF146</f>
        <v>1</v>
      </c>
      <c r="AP146" s="102" t="s">
        <v>48</v>
      </c>
      <c r="AQ146" s="102" t="s">
        <v>48</v>
      </c>
      <c r="AR146" s="114">
        <f t="shared" si="776"/>
        <v>0.80001999999999995</v>
      </c>
      <c r="AS146" s="114">
        <f t="shared" si="778"/>
        <v>0.35299000000000003</v>
      </c>
      <c r="AT146" s="115">
        <f t="shared" si="779"/>
        <v>0.45458772727272728</v>
      </c>
      <c r="AU146" s="3"/>
    </row>
    <row r="147" spans="1:47" ht="15.95" thickBot="1">
      <c r="A147" s="3"/>
      <c r="B147" s="12"/>
      <c r="C147" s="11" t="s">
        <v>69</v>
      </c>
      <c r="D147" s="90">
        <v>14</v>
      </c>
      <c r="E147" s="90">
        <v>4</v>
      </c>
      <c r="F147" s="90">
        <v>3</v>
      </c>
      <c r="G147" s="86" t="s">
        <v>48</v>
      </c>
      <c r="H147" s="87" t="s">
        <v>48</v>
      </c>
      <c r="I147" s="48">
        <f t="shared" si="777"/>
        <v>21</v>
      </c>
      <c r="J147" s="48">
        <f t="shared" si="765"/>
        <v>7</v>
      </c>
      <c r="K147" s="88">
        <f t="shared" si="766"/>
        <v>0.33333333333333331</v>
      </c>
      <c r="L147" s="14"/>
      <c r="M147" s="78">
        <v>1.64</v>
      </c>
      <c r="N147" s="79">
        <v>1</v>
      </c>
      <c r="O147" s="79">
        <v>2</v>
      </c>
      <c r="P147" s="79" t="s">
        <v>48</v>
      </c>
      <c r="Q147" s="79" t="s">
        <v>48</v>
      </c>
      <c r="R147" s="79">
        <f t="shared" si="767"/>
        <v>1.4285714285714286</v>
      </c>
      <c r="S147" s="80">
        <f t="shared" si="768"/>
        <v>1.64</v>
      </c>
      <c r="T147" s="3"/>
      <c r="U147" s="136">
        <v>0.35714000000000001</v>
      </c>
      <c r="V147" s="140">
        <v>0.5</v>
      </c>
      <c r="W147" s="140">
        <v>0.33329999999999999</v>
      </c>
      <c r="X147" s="125" t="s">
        <v>48</v>
      </c>
      <c r="Y147" s="125" t="s">
        <v>48</v>
      </c>
      <c r="Z147" s="125">
        <f t="shared" si="769"/>
        <v>0.42855714285714291</v>
      </c>
      <c r="AA147" s="125">
        <f t="shared" si="770"/>
        <v>0.35714000000000001</v>
      </c>
      <c r="AB147" s="126">
        <f t="shared" si="771"/>
        <v>0.38094571428571428</v>
      </c>
      <c r="AC147" s="3"/>
      <c r="AD147" s="136">
        <v>0.14285999999999999</v>
      </c>
      <c r="AE147" s="140">
        <v>0.25</v>
      </c>
      <c r="AF147" s="140">
        <v>0</v>
      </c>
      <c r="AG147" s="125" t="s">
        <v>48</v>
      </c>
      <c r="AH147" s="125" t="s">
        <v>48</v>
      </c>
      <c r="AI147" s="125">
        <f t="shared" si="772"/>
        <v>0.14285714285714285</v>
      </c>
      <c r="AJ147" s="125">
        <f t="shared" si="773"/>
        <v>0.14285999999999999</v>
      </c>
      <c r="AK147" s="126">
        <f t="shared" si="774"/>
        <v>0.14285904761904761</v>
      </c>
      <c r="AL147" s="3"/>
      <c r="AM147" s="116">
        <f t="shared" si="780"/>
        <v>0.5</v>
      </c>
      <c r="AN147" s="117">
        <f t="shared" si="780"/>
        <v>0.75</v>
      </c>
      <c r="AO147" s="117">
        <f>W147+AF147</f>
        <v>0.33329999999999999</v>
      </c>
      <c r="AP147" s="101" t="s">
        <v>48</v>
      </c>
      <c r="AQ147" s="101" t="s">
        <v>48</v>
      </c>
      <c r="AR147" s="117">
        <f t="shared" si="776"/>
        <v>0.57141428571428576</v>
      </c>
      <c r="AS147" s="117">
        <f t="shared" si="778"/>
        <v>0.5</v>
      </c>
      <c r="AT147" s="88">
        <f t="shared" si="779"/>
        <v>0.52380476190476188</v>
      </c>
      <c r="AU147" s="3"/>
    </row>
    <row r="148" spans="1:47" ht="15.95" thickBot="1">
      <c r="A148" s="3"/>
      <c r="B148" s="255" t="s">
        <v>69</v>
      </c>
      <c r="C148" s="256"/>
      <c r="D148" s="45">
        <f>SUM(D137:D147)</f>
        <v>284</v>
      </c>
      <c r="E148" s="7">
        <f t="shared" ref="E148:J148" si="781">SUM(E137:E147)</f>
        <v>37</v>
      </c>
      <c r="F148" s="7">
        <f t="shared" si="781"/>
        <v>31</v>
      </c>
      <c r="G148" s="7">
        <f t="shared" si="781"/>
        <v>11</v>
      </c>
      <c r="H148" s="7">
        <f t="shared" si="781"/>
        <v>2</v>
      </c>
      <c r="I148" s="7">
        <f t="shared" si="781"/>
        <v>365</v>
      </c>
      <c r="J148" s="7">
        <f t="shared" si="781"/>
        <v>81</v>
      </c>
      <c r="K148" s="6">
        <f>AVERAGE(K137:K147)</f>
        <v>0.24000604190113889</v>
      </c>
      <c r="L148" s="14"/>
      <c r="M148" s="40">
        <f t="shared" ref="M148:S148" si="782">AVERAGE(M137:M147)</f>
        <v>2.0109090909090912</v>
      </c>
      <c r="N148" s="41">
        <f t="shared" si="782"/>
        <v>2.2881818181818185</v>
      </c>
      <c r="O148" s="41">
        <f t="shared" si="782"/>
        <v>2.2589999999999999</v>
      </c>
      <c r="P148" s="41">
        <f t="shared" si="782"/>
        <v>1.8883333333333334</v>
      </c>
      <c r="Q148" s="41">
        <f t="shared" si="782"/>
        <v>4</v>
      </c>
      <c r="R148" s="41">
        <f t="shared" si="782"/>
        <v>2.1609913419913416</v>
      </c>
      <c r="S148" s="42">
        <f t="shared" si="782"/>
        <v>2.0109090909090912</v>
      </c>
      <c r="T148" s="3"/>
      <c r="U148" s="106">
        <f>AVERAGE(U137:U147)</f>
        <v>0.23642545454545461</v>
      </c>
      <c r="V148" s="107">
        <f t="shared" ref="V148:Y148" si="783">AVERAGE(V137:V147)</f>
        <v>0.2272790909090909</v>
      </c>
      <c r="W148" s="107">
        <f t="shared" si="783"/>
        <v>0.20415999999999998</v>
      </c>
      <c r="X148" s="107">
        <f t="shared" si="783"/>
        <v>0.41666666666666669</v>
      </c>
      <c r="Y148" s="107">
        <f t="shared" si="783"/>
        <v>0</v>
      </c>
      <c r="Z148" s="107">
        <f>AVERAGE(Z137:Z147)</f>
        <v>0.27532615440115443</v>
      </c>
      <c r="AA148" s="107">
        <f t="shared" ref="AA148:AB148" si="784">AVERAGE(AA137:AA147)</f>
        <v>0.23642545454545461</v>
      </c>
      <c r="AB148" s="108">
        <f t="shared" si="784"/>
        <v>0.22866388929989084</v>
      </c>
      <c r="AC148" s="3"/>
      <c r="AD148" s="106">
        <f>AVERAGE(AD137:AD147)</f>
        <v>0.16181363636363638</v>
      </c>
      <c r="AE148" s="107">
        <f t="shared" ref="AE148:AK148" si="785">AVERAGE(AE137:AE147)</f>
        <v>5.3036363636363631E-2</v>
      </c>
      <c r="AF148" s="107">
        <f t="shared" si="785"/>
        <v>8.3329999999999987E-2</v>
      </c>
      <c r="AG148" s="107">
        <f t="shared" si="785"/>
        <v>5.5549999999999995E-2</v>
      </c>
      <c r="AH148" s="107">
        <f t="shared" si="785"/>
        <v>0</v>
      </c>
      <c r="AI148" s="107">
        <f t="shared" si="785"/>
        <v>6.1978124098124088E-2</v>
      </c>
      <c r="AJ148" s="107">
        <f t="shared" si="785"/>
        <v>0.16181363636363638</v>
      </c>
      <c r="AK148" s="108">
        <f t="shared" si="785"/>
        <v>0.14754939414112786</v>
      </c>
      <c r="AL148" s="3"/>
      <c r="AM148" s="97">
        <f>AVERAGE(AM137:AM147)</f>
        <v>0.39823909090909093</v>
      </c>
      <c r="AN148" s="98">
        <f t="shared" ref="AN148:AT148" si="786">AVERAGE(AN137:AN147)</f>
        <v>0.28031545454545453</v>
      </c>
      <c r="AO148" s="98">
        <f t="shared" si="786"/>
        <v>0.28748999999999997</v>
      </c>
      <c r="AP148" s="98">
        <f t="shared" si="786"/>
        <v>0.47221666666666667</v>
      </c>
      <c r="AQ148" s="98">
        <f t="shared" si="786"/>
        <v>0</v>
      </c>
      <c r="AR148" s="98">
        <f t="shared" si="786"/>
        <v>0.33730427849927852</v>
      </c>
      <c r="AS148" s="98">
        <f t="shared" si="786"/>
        <v>0.39823909090909093</v>
      </c>
      <c r="AT148" s="99">
        <f t="shared" si="786"/>
        <v>0.37621328344101879</v>
      </c>
      <c r="AU148" s="3"/>
    </row>
    <row r="149" spans="1:47">
      <c r="A149" s="3"/>
      <c r="B149" s="12"/>
      <c r="C149" s="24" t="s">
        <v>70</v>
      </c>
      <c r="D149" s="212">
        <v>34</v>
      </c>
      <c r="E149" s="81">
        <v>5</v>
      </c>
      <c r="F149" s="81">
        <v>4</v>
      </c>
      <c r="G149" s="81">
        <v>1</v>
      </c>
      <c r="H149" s="209" t="s">
        <v>48</v>
      </c>
      <c r="I149" s="81">
        <f t="shared" ref="I149:I150" si="787">SUM(D149:H149)</f>
        <v>44</v>
      </c>
      <c r="J149" s="81">
        <f t="shared" ref="J149:J150" si="788">SUM(E149:H149)</f>
        <v>10</v>
      </c>
      <c r="K149" s="213">
        <f t="shared" ref="K149:K150" si="789">J149/I149</f>
        <v>0.22727272727272727</v>
      </c>
      <c r="L149" s="14"/>
      <c r="M149" s="180">
        <v>3</v>
      </c>
      <c r="N149" s="181">
        <v>3</v>
      </c>
      <c r="O149" s="181">
        <v>2.5</v>
      </c>
      <c r="P149" s="181">
        <v>0</v>
      </c>
      <c r="Q149" s="159" t="s">
        <v>48</v>
      </c>
      <c r="R149" s="181">
        <f t="shared" ref="R149:R150" si="790">SUMPRODUCT(E149:H149,N149:Q149)/SUM(E149:H149)</f>
        <v>2.5</v>
      </c>
      <c r="S149" s="182">
        <f t="shared" ref="S149:S150" si="791">M149</f>
        <v>3</v>
      </c>
      <c r="T149" s="3"/>
      <c r="U149" s="109">
        <v>0</v>
      </c>
      <c r="V149" s="110">
        <v>0</v>
      </c>
      <c r="W149" s="110">
        <v>0</v>
      </c>
      <c r="X149" s="110">
        <v>0</v>
      </c>
      <c r="Y149" s="110" t="s">
        <v>48</v>
      </c>
      <c r="Z149" s="110">
        <f t="shared" ref="Z149:Z150" si="792">SUMPRODUCT(E149:H149,V149:Y149)/SUM(E149:H149)</f>
        <v>0</v>
      </c>
      <c r="AA149" s="110">
        <f t="shared" ref="AA149:AA150" si="793">U149</f>
        <v>0</v>
      </c>
      <c r="AB149" s="134">
        <f t="shared" ref="AB149:AB150" si="794">((Z149*J149)+(AA149*D149))/I149</f>
        <v>0</v>
      </c>
      <c r="AC149" s="3"/>
      <c r="AD149" s="109">
        <v>8.8234999999999994E-2</v>
      </c>
      <c r="AE149" s="110">
        <v>0</v>
      </c>
      <c r="AF149" s="110">
        <v>0</v>
      </c>
      <c r="AG149" s="110">
        <v>1</v>
      </c>
      <c r="AH149" s="110" t="s">
        <v>48</v>
      </c>
      <c r="AI149" s="110">
        <f t="shared" ref="AI149:AI150" si="795">SUMPRODUCT(E149:H149,AE149:AH149)/SUM(E149:H149)</f>
        <v>0.1</v>
      </c>
      <c r="AJ149" s="110">
        <f t="shared" ref="AJ149:AJ150" si="796">AD149</f>
        <v>8.8234999999999994E-2</v>
      </c>
      <c r="AK149" s="134">
        <f t="shared" ref="AK149:AK150" si="797">((AI149*J149)+(AJ149*D149))/I149</f>
        <v>9.0908863636363635E-2</v>
      </c>
      <c r="AL149" s="3"/>
      <c r="AM149" s="225">
        <f t="shared" ref="AM149:AM150" si="798">U149+AD149</f>
        <v>8.8234999999999994E-2</v>
      </c>
      <c r="AN149" s="226">
        <f t="shared" ref="AN149:AN150" si="799">V149+AE149</f>
        <v>0</v>
      </c>
      <c r="AO149" s="226">
        <f t="shared" ref="AO149:AO150" si="800">W149+AF149</f>
        <v>0</v>
      </c>
      <c r="AP149" s="226">
        <f t="shared" ref="AP149" si="801">X149+AG149</f>
        <v>1</v>
      </c>
      <c r="AQ149" s="132" t="s">
        <v>48</v>
      </c>
      <c r="AR149" s="226">
        <f t="shared" ref="AR149:AR150" si="802">SUMPRODUCT(E149:H149,AN149:AQ149)/SUM(E149:H149)</f>
        <v>0.1</v>
      </c>
      <c r="AS149" s="226">
        <f t="shared" ref="AS149:AS150" si="803">AM149</f>
        <v>8.8234999999999994E-2</v>
      </c>
      <c r="AT149" s="245">
        <f t="shared" ref="AT149:AT150" si="804">((AR149*J149)+(AS149*D149))/I149</f>
        <v>9.0908863636363635E-2</v>
      </c>
      <c r="AU149" s="3"/>
    </row>
    <row r="150" spans="1:47" ht="15.95" thickBot="1">
      <c r="A150" s="3"/>
      <c r="B150" s="12"/>
      <c r="C150" s="24" t="s">
        <v>70</v>
      </c>
      <c r="D150" s="210">
        <v>34</v>
      </c>
      <c r="E150" s="90">
        <v>4</v>
      </c>
      <c r="F150" s="90">
        <v>3</v>
      </c>
      <c r="G150" s="86" t="s">
        <v>48</v>
      </c>
      <c r="H150" s="90">
        <v>2</v>
      </c>
      <c r="I150" s="90">
        <f t="shared" si="787"/>
        <v>43</v>
      </c>
      <c r="J150" s="90">
        <f t="shared" si="788"/>
        <v>9</v>
      </c>
      <c r="K150" s="211">
        <f t="shared" si="789"/>
        <v>0.20930232558139536</v>
      </c>
      <c r="L150" s="14"/>
      <c r="M150" s="249">
        <v>2.0299999999999998</v>
      </c>
      <c r="N150" s="250">
        <v>2.75</v>
      </c>
      <c r="O150" s="250">
        <v>4</v>
      </c>
      <c r="P150" s="156" t="s">
        <v>48</v>
      </c>
      <c r="Q150" s="250">
        <v>4</v>
      </c>
      <c r="R150" s="250">
        <f t="shared" si="790"/>
        <v>3.4444444444444446</v>
      </c>
      <c r="S150" s="251">
        <f t="shared" si="791"/>
        <v>2.0299999999999998</v>
      </c>
      <c r="T150" s="3"/>
      <c r="U150" s="136">
        <v>2.9411999999999997E-2</v>
      </c>
      <c r="V150" s="140">
        <v>0</v>
      </c>
      <c r="W150" s="140">
        <v>0</v>
      </c>
      <c r="X150" s="140" t="s">
        <v>48</v>
      </c>
      <c r="Y150" s="140">
        <v>0</v>
      </c>
      <c r="Z150" s="140">
        <f t="shared" si="792"/>
        <v>0</v>
      </c>
      <c r="AA150" s="140">
        <f t="shared" si="793"/>
        <v>2.9411999999999997E-2</v>
      </c>
      <c r="AB150" s="183">
        <f t="shared" si="794"/>
        <v>2.3255999999999999E-2</v>
      </c>
      <c r="AC150" s="3"/>
      <c r="AD150" s="142">
        <v>0.26471</v>
      </c>
      <c r="AE150" s="228">
        <v>0</v>
      </c>
      <c r="AF150" s="228">
        <v>0</v>
      </c>
      <c r="AG150" s="228" t="s">
        <v>48</v>
      </c>
      <c r="AH150" s="228">
        <v>0</v>
      </c>
      <c r="AI150" s="228">
        <f t="shared" si="795"/>
        <v>0</v>
      </c>
      <c r="AJ150" s="228">
        <f t="shared" si="796"/>
        <v>0.26471</v>
      </c>
      <c r="AK150" s="229">
        <f t="shared" si="797"/>
        <v>0.20930558139534883</v>
      </c>
      <c r="AL150" s="3"/>
      <c r="AM150" s="136">
        <f t="shared" si="798"/>
        <v>0.29412199999999999</v>
      </c>
      <c r="AN150" s="140">
        <f t="shared" si="799"/>
        <v>0</v>
      </c>
      <c r="AO150" s="140">
        <f t="shared" si="800"/>
        <v>0</v>
      </c>
      <c r="AP150" s="129" t="s">
        <v>48</v>
      </c>
      <c r="AQ150" s="140">
        <f t="shared" ref="AQ150" si="805">Y150+AH150</f>
        <v>0</v>
      </c>
      <c r="AR150" s="140">
        <f t="shared" si="802"/>
        <v>0</v>
      </c>
      <c r="AS150" s="140">
        <f t="shared" si="803"/>
        <v>0.29412199999999999</v>
      </c>
      <c r="AT150" s="183">
        <f t="shared" si="804"/>
        <v>0.23256158139534883</v>
      </c>
      <c r="AU150" s="3"/>
    </row>
    <row r="151" spans="1:47" ht="15.95" thickBot="1">
      <c r="A151" s="3"/>
      <c r="B151" s="255" t="s">
        <v>70</v>
      </c>
      <c r="C151" s="256"/>
      <c r="D151" s="45">
        <f>SUM(D149:D150)</f>
        <v>68</v>
      </c>
      <c r="E151" s="7">
        <f t="shared" ref="E151:J151" si="806">SUM(E149:E150)</f>
        <v>9</v>
      </c>
      <c r="F151" s="7">
        <f t="shared" si="806"/>
        <v>7</v>
      </c>
      <c r="G151" s="7">
        <f t="shared" si="806"/>
        <v>1</v>
      </c>
      <c r="H151" s="7">
        <f t="shared" si="806"/>
        <v>2</v>
      </c>
      <c r="I151" s="7">
        <f t="shared" si="806"/>
        <v>87</v>
      </c>
      <c r="J151" s="7">
        <f t="shared" si="806"/>
        <v>19</v>
      </c>
      <c r="K151" s="6">
        <f>AVERAGE(K149:K150)</f>
        <v>0.21828752642706131</v>
      </c>
      <c r="L151" s="14"/>
      <c r="M151" s="40">
        <f t="shared" ref="M151:S151" si="807">AVERAGE(M149:M150)</f>
        <v>2.5149999999999997</v>
      </c>
      <c r="N151" s="41">
        <f t="shared" si="807"/>
        <v>2.875</v>
      </c>
      <c r="O151" s="41">
        <f t="shared" si="807"/>
        <v>3.25</v>
      </c>
      <c r="P151" s="41">
        <f t="shared" si="807"/>
        <v>0</v>
      </c>
      <c r="Q151" s="41">
        <f t="shared" si="807"/>
        <v>4</v>
      </c>
      <c r="R151" s="41">
        <f t="shared" si="807"/>
        <v>2.9722222222222223</v>
      </c>
      <c r="S151" s="42">
        <f t="shared" si="807"/>
        <v>2.5149999999999997</v>
      </c>
      <c r="T151" s="3"/>
      <c r="U151" s="97">
        <f>AVERAGE(U149:U150)</f>
        <v>1.4705999999999999E-2</v>
      </c>
      <c r="V151" s="98">
        <f t="shared" ref="V151:AB151" si="808">AVERAGE(V149:V150)</f>
        <v>0</v>
      </c>
      <c r="W151" s="98">
        <f t="shared" si="808"/>
        <v>0</v>
      </c>
      <c r="X151" s="185" t="s">
        <v>48</v>
      </c>
      <c r="Y151" s="98">
        <f t="shared" si="808"/>
        <v>0</v>
      </c>
      <c r="Z151" s="98">
        <f t="shared" si="808"/>
        <v>0</v>
      </c>
      <c r="AA151" s="98">
        <f t="shared" si="808"/>
        <v>1.4705999999999999E-2</v>
      </c>
      <c r="AB151" s="99">
        <f t="shared" si="808"/>
        <v>1.1627999999999999E-2</v>
      </c>
      <c r="AC151" s="3"/>
      <c r="AD151" s="97">
        <f>AVERAGE(AD149:AD150)</f>
        <v>0.1764725</v>
      </c>
      <c r="AE151" s="98">
        <f t="shared" ref="AE151:AK151" si="809">AVERAGE(AE149:AE150)</f>
        <v>0</v>
      </c>
      <c r="AF151" s="98">
        <f t="shared" si="809"/>
        <v>0</v>
      </c>
      <c r="AG151" s="98">
        <f t="shared" si="809"/>
        <v>1</v>
      </c>
      <c r="AH151" s="98">
        <f t="shared" si="809"/>
        <v>0</v>
      </c>
      <c r="AI151" s="98">
        <f t="shared" si="809"/>
        <v>0.05</v>
      </c>
      <c r="AJ151" s="98">
        <f t="shared" si="809"/>
        <v>0.1764725</v>
      </c>
      <c r="AK151" s="99">
        <f t="shared" si="809"/>
        <v>0.15010722251585623</v>
      </c>
      <c r="AL151" s="3"/>
      <c r="AM151" s="106">
        <f>AVERAGE(AM149:AM150)</f>
        <v>0.1911785</v>
      </c>
      <c r="AN151" s="107">
        <f t="shared" ref="AN151:AT151" si="810">AVERAGE(AN149:AN150)</f>
        <v>0</v>
      </c>
      <c r="AO151" s="107">
        <f t="shared" si="810"/>
        <v>0</v>
      </c>
      <c r="AP151" s="107">
        <f t="shared" si="810"/>
        <v>1</v>
      </c>
      <c r="AQ151" s="107">
        <f t="shared" si="810"/>
        <v>0</v>
      </c>
      <c r="AR151" s="107">
        <f t="shared" si="810"/>
        <v>0.05</v>
      </c>
      <c r="AS151" s="107">
        <f t="shared" si="810"/>
        <v>0.1911785</v>
      </c>
      <c r="AT151" s="108">
        <f t="shared" si="810"/>
        <v>0.16173522251585623</v>
      </c>
      <c r="AU151" s="3"/>
    </row>
    <row r="152" spans="1:47" ht="15.95" thickBot="1">
      <c r="A152" s="3"/>
      <c r="B152" s="12"/>
      <c r="C152" s="24" t="s">
        <v>71</v>
      </c>
      <c r="D152" s="215">
        <v>30</v>
      </c>
      <c r="E152" s="216">
        <v>11</v>
      </c>
      <c r="F152" s="216">
        <v>16</v>
      </c>
      <c r="G152" s="216">
        <v>1</v>
      </c>
      <c r="H152" s="216">
        <v>1</v>
      </c>
      <c r="I152" s="216">
        <f t="shared" ref="I152" si="811">SUM(D152:H152)</f>
        <v>59</v>
      </c>
      <c r="J152" s="216">
        <f>SUM(E152:H152)</f>
        <v>29</v>
      </c>
      <c r="K152" s="217">
        <f>J152/I152</f>
        <v>0.49152542372881358</v>
      </c>
      <c r="L152" s="14"/>
      <c r="M152" s="246">
        <v>1.6</v>
      </c>
      <c r="N152" s="247">
        <v>2.4500000000000002</v>
      </c>
      <c r="O152" s="247">
        <v>3.06</v>
      </c>
      <c r="P152" s="247">
        <v>4</v>
      </c>
      <c r="Q152" s="247">
        <v>4</v>
      </c>
      <c r="R152" s="247">
        <f>SUMPRODUCT(E152:H152,N152:Q152)/SUM(E152:H152)</f>
        <v>2.893448275862069</v>
      </c>
      <c r="S152" s="248">
        <f>M152</f>
        <v>1.6</v>
      </c>
      <c r="T152" s="3"/>
      <c r="U152" s="184">
        <v>0.26667000000000002</v>
      </c>
      <c r="V152" s="185">
        <v>0.18181999999999998</v>
      </c>
      <c r="W152" s="185">
        <v>6.25E-2</v>
      </c>
      <c r="X152" s="185">
        <v>0</v>
      </c>
      <c r="Y152" s="185">
        <v>0</v>
      </c>
      <c r="Z152" s="185">
        <f t="shared" ref="Z152" si="812">SUMPRODUCT(E152:H152,V152:Y152)/SUM(E152:H152)</f>
        <v>0.10344896551724136</v>
      </c>
      <c r="AA152" s="185">
        <f t="shared" ref="AA152" si="813">U152</f>
        <v>0.26667000000000002</v>
      </c>
      <c r="AB152" s="186">
        <f t="shared" ref="AB152" si="814">((Z152*J152)+(AA152*D152))/I152</f>
        <v>0.18644271186440675</v>
      </c>
      <c r="AC152" s="3"/>
      <c r="AD152" s="184">
        <v>0.23332999999999998</v>
      </c>
      <c r="AE152" s="185">
        <v>0.18181999999999998</v>
      </c>
      <c r="AF152" s="185">
        <v>0</v>
      </c>
      <c r="AG152" s="185">
        <v>0</v>
      </c>
      <c r="AH152" s="185">
        <v>0</v>
      </c>
      <c r="AI152" s="185">
        <f t="shared" ref="AI152" si="815">SUMPRODUCT(E152:H152,AE152:AH152)/SUM(E152:H152)</f>
        <v>6.896620689655171E-2</v>
      </c>
      <c r="AJ152" s="185">
        <f t="shared" ref="AJ152" si="816">AD152</f>
        <v>0.23332999999999998</v>
      </c>
      <c r="AK152" s="186">
        <f t="shared" ref="AK152" si="817">((AI152*J152)+(AJ152*D152))/I152</f>
        <v>0.15254101694915254</v>
      </c>
      <c r="AL152" s="3"/>
      <c r="AM152" s="184">
        <f t="shared" ref="AM152" si="818">U152+AD152</f>
        <v>0.5</v>
      </c>
      <c r="AN152" s="185">
        <f t="shared" ref="AN152" si="819">V152+AE152</f>
        <v>0.36363999999999996</v>
      </c>
      <c r="AO152" s="185">
        <f t="shared" ref="AO152" si="820">W152+AF152</f>
        <v>6.25E-2</v>
      </c>
      <c r="AP152" s="185">
        <f t="shared" ref="AP152" si="821">X152+AG152</f>
        <v>0</v>
      </c>
      <c r="AQ152" s="185">
        <f t="shared" ref="AQ152" si="822">Y152+AH152</f>
        <v>0</v>
      </c>
      <c r="AR152" s="185">
        <f t="shared" ref="AR152" si="823">SUMPRODUCT(E152:H152,AN152:AQ152)/SUM(E152:H152)</f>
        <v>0.17241517241379309</v>
      </c>
      <c r="AS152" s="185">
        <f t="shared" ref="AS152" si="824">AM152</f>
        <v>0.5</v>
      </c>
      <c r="AT152" s="186">
        <f t="shared" ref="AT152" si="825">((AR152*J152)+(AS152*D152))/I152</f>
        <v>0.33898372881355932</v>
      </c>
      <c r="AU152" s="3"/>
    </row>
    <row r="153" spans="1:47" ht="15.95" thickBot="1">
      <c r="A153" s="3"/>
      <c r="B153" s="255" t="s">
        <v>71</v>
      </c>
      <c r="C153" s="256"/>
      <c r="D153" s="193">
        <f>SUM(D152)</f>
        <v>30</v>
      </c>
      <c r="E153" s="194">
        <f t="shared" ref="E153:J153" si="826">SUM(E152)</f>
        <v>11</v>
      </c>
      <c r="F153" s="194">
        <f t="shared" si="826"/>
        <v>16</v>
      </c>
      <c r="G153" s="194">
        <f t="shared" si="826"/>
        <v>1</v>
      </c>
      <c r="H153" s="194">
        <f t="shared" si="826"/>
        <v>1</v>
      </c>
      <c r="I153" s="194">
        <f t="shared" si="826"/>
        <v>59</v>
      </c>
      <c r="J153" s="194">
        <f t="shared" si="826"/>
        <v>29</v>
      </c>
      <c r="K153" s="195">
        <f>AVERAGE(K152)</f>
        <v>0.49152542372881358</v>
      </c>
      <c r="L153" s="14"/>
      <c r="M153" s="40">
        <f t="shared" ref="M153:S153" si="827">AVERAGE(M152)</f>
        <v>1.6</v>
      </c>
      <c r="N153" s="41">
        <f t="shared" si="827"/>
        <v>2.4500000000000002</v>
      </c>
      <c r="O153" s="41">
        <f t="shared" si="827"/>
        <v>3.06</v>
      </c>
      <c r="P153" s="41">
        <f t="shared" si="827"/>
        <v>4</v>
      </c>
      <c r="Q153" s="41">
        <f t="shared" si="827"/>
        <v>4</v>
      </c>
      <c r="R153" s="41">
        <f t="shared" si="827"/>
        <v>2.893448275862069</v>
      </c>
      <c r="S153" s="42">
        <f t="shared" si="827"/>
        <v>1.6</v>
      </c>
      <c r="T153" s="3"/>
      <c r="U153" s="97">
        <f t="shared" ref="U153" si="828">AVERAGE(U152)</f>
        <v>0.26667000000000002</v>
      </c>
      <c r="V153" s="98">
        <f t="shared" ref="V153" si="829">AVERAGE(V152)</f>
        <v>0.18181999999999998</v>
      </c>
      <c r="W153" s="98">
        <f t="shared" ref="W153" si="830">AVERAGE(W152)</f>
        <v>6.25E-2</v>
      </c>
      <c r="X153" s="98">
        <f t="shared" ref="X153" si="831">AVERAGE(X152)</f>
        <v>0</v>
      </c>
      <c r="Y153" s="98">
        <f t="shared" ref="Y153" si="832">AVERAGE(Y152)</f>
        <v>0</v>
      </c>
      <c r="Z153" s="98">
        <f t="shared" ref="Z153" si="833">AVERAGE(Z152)</f>
        <v>0.10344896551724136</v>
      </c>
      <c r="AA153" s="98">
        <f t="shared" ref="AA153" si="834">AVERAGE(AA152)</f>
        <v>0.26667000000000002</v>
      </c>
      <c r="AB153" s="99">
        <f t="shared" ref="AB153" si="835">AVERAGE(AB152)</f>
        <v>0.18644271186440675</v>
      </c>
      <c r="AC153" s="3"/>
      <c r="AD153" s="97">
        <f t="shared" ref="AD153" si="836">AVERAGE(AD152)</f>
        <v>0.23332999999999998</v>
      </c>
      <c r="AE153" s="98">
        <f t="shared" ref="AE153" si="837">AVERAGE(AE152)</f>
        <v>0.18181999999999998</v>
      </c>
      <c r="AF153" s="98">
        <f t="shared" ref="AF153" si="838">AVERAGE(AF152)</f>
        <v>0</v>
      </c>
      <c r="AG153" s="98">
        <f t="shared" ref="AG153" si="839">AVERAGE(AG152)</f>
        <v>0</v>
      </c>
      <c r="AH153" s="98">
        <f t="shared" ref="AH153" si="840">AVERAGE(AH152)</f>
        <v>0</v>
      </c>
      <c r="AI153" s="98">
        <f t="shared" ref="AI153" si="841">AVERAGE(AI152)</f>
        <v>6.896620689655171E-2</v>
      </c>
      <c r="AJ153" s="98">
        <f t="shared" ref="AJ153" si="842">AVERAGE(AJ152)</f>
        <v>0.23332999999999998</v>
      </c>
      <c r="AK153" s="99">
        <f t="shared" ref="AK153" si="843">AVERAGE(AK152)</f>
        <v>0.15254101694915254</v>
      </c>
      <c r="AL153" s="3"/>
      <c r="AM153" s="97">
        <f t="shared" ref="AM153" si="844">AVERAGE(AM152)</f>
        <v>0.5</v>
      </c>
      <c r="AN153" s="98">
        <f t="shared" ref="AN153" si="845">AVERAGE(AN152)</f>
        <v>0.36363999999999996</v>
      </c>
      <c r="AO153" s="98">
        <f t="shared" ref="AO153" si="846">AVERAGE(AO152)</f>
        <v>6.25E-2</v>
      </c>
      <c r="AP153" s="98">
        <f t="shared" ref="AP153" si="847">AVERAGE(AP152)</f>
        <v>0</v>
      </c>
      <c r="AQ153" s="98">
        <f t="shared" ref="AQ153" si="848">AVERAGE(AQ152)</f>
        <v>0</v>
      </c>
      <c r="AR153" s="98">
        <f t="shared" ref="AR153" si="849">AVERAGE(AR152)</f>
        <v>0.17241517241379309</v>
      </c>
      <c r="AS153" s="98">
        <f t="shared" ref="AS153" si="850">AVERAGE(AS152)</f>
        <v>0.5</v>
      </c>
      <c r="AT153" s="99">
        <f t="shared" ref="AT153" si="851">AVERAGE(AT152)</f>
        <v>0.33898372881355932</v>
      </c>
      <c r="AU153" s="3"/>
    </row>
    <row r="154" spans="1:47">
      <c r="A154" s="3"/>
      <c r="B154" s="12"/>
      <c r="C154" s="11" t="s">
        <v>72</v>
      </c>
      <c r="D154" s="81">
        <v>43</v>
      </c>
      <c r="E154" s="81">
        <v>16</v>
      </c>
      <c r="F154" s="81">
        <v>6</v>
      </c>
      <c r="G154" s="81">
        <v>1</v>
      </c>
      <c r="H154" s="82" t="s">
        <v>48</v>
      </c>
      <c r="I154" s="83">
        <f t="shared" ref="I154:I176" si="852">SUM(D154:H154)</f>
        <v>66</v>
      </c>
      <c r="J154" s="83">
        <f t="shared" ref="J154:J176" si="853">SUM(E154:H154)</f>
        <v>23</v>
      </c>
      <c r="K154" s="84">
        <f t="shared" ref="K154:K176" si="854">J154/I154</f>
        <v>0.34848484848484851</v>
      </c>
      <c r="L154" s="14"/>
      <c r="M154" s="74">
        <v>1.56</v>
      </c>
      <c r="N154" s="30">
        <v>1.31</v>
      </c>
      <c r="O154" s="30">
        <v>1.67</v>
      </c>
      <c r="P154" s="30">
        <v>0</v>
      </c>
      <c r="Q154" s="30" t="s">
        <v>48</v>
      </c>
      <c r="R154" s="30">
        <f t="shared" ref="R154:R155" si="855">SUMPRODUCT(E154:H154,N154:Q154)/SUM(E154:H154)</f>
        <v>1.3469565217391304</v>
      </c>
      <c r="S154" s="75">
        <f t="shared" ref="S154:S176" si="856">M154</f>
        <v>1.56</v>
      </c>
      <c r="T154" s="3"/>
      <c r="U154" s="109">
        <v>0.27910000000000001</v>
      </c>
      <c r="V154" s="110">
        <v>0.3125</v>
      </c>
      <c r="W154" s="110">
        <v>0.16669999999999999</v>
      </c>
      <c r="X154" s="110">
        <v>1</v>
      </c>
      <c r="Y154" s="111" t="s">
        <v>48</v>
      </c>
      <c r="Z154" s="111">
        <f t="shared" ref="Z154:Z156" si="857">SUMPRODUCT(E154:H154,V154:Y154)/SUM(E154:H154)</f>
        <v>0.30435652173913041</v>
      </c>
      <c r="AA154" s="111">
        <f t="shared" ref="AA154:AA176" si="858">U154</f>
        <v>0.27910000000000001</v>
      </c>
      <c r="AB154" s="112">
        <f t="shared" si="771"/>
        <v>0.28790151515151513</v>
      </c>
      <c r="AC154" s="3"/>
      <c r="AD154" s="225">
        <v>0.27910000000000001</v>
      </c>
      <c r="AE154" s="226">
        <v>0.1875</v>
      </c>
      <c r="AF154" s="226">
        <v>0.16669999999999999</v>
      </c>
      <c r="AG154" s="226">
        <v>0</v>
      </c>
      <c r="AH154" s="119" t="s">
        <v>48</v>
      </c>
      <c r="AI154" s="119">
        <f t="shared" ref="AI154:AI156" si="859">SUMPRODUCT(E154:H154,AE154:AH154)/SUM(E154:H154)</f>
        <v>0.17392173913043477</v>
      </c>
      <c r="AJ154" s="119">
        <f t="shared" ref="AJ154:AJ176" si="860">AD154</f>
        <v>0.27910000000000001</v>
      </c>
      <c r="AK154" s="120">
        <f t="shared" ref="AK154:AK156" si="861">((AI154*J154)+(AJ154*D154))/I154</f>
        <v>0.24244696969696969</v>
      </c>
      <c r="AL154" s="3"/>
      <c r="AM154" s="118">
        <f t="shared" ref="AM154:AP156" si="862">U154+AD154</f>
        <v>0.55820000000000003</v>
      </c>
      <c r="AN154" s="119">
        <f t="shared" si="862"/>
        <v>0.5</v>
      </c>
      <c r="AO154" s="119">
        <f t="shared" si="862"/>
        <v>0.33339999999999997</v>
      </c>
      <c r="AP154" s="119">
        <f t="shared" si="862"/>
        <v>1</v>
      </c>
      <c r="AQ154" s="119" t="s">
        <v>48</v>
      </c>
      <c r="AR154" s="119">
        <f t="shared" ref="AR154:AR156" si="863">SUMPRODUCT(E154:H154,AN154:AQ154)/SUM(E154:H154)</f>
        <v>0.47827826086956515</v>
      </c>
      <c r="AS154" s="119">
        <f t="shared" ref="AS154:AS176" si="864">AM154</f>
        <v>0.55820000000000003</v>
      </c>
      <c r="AT154" s="120">
        <f t="shared" ref="AT154:AT156" si="865">((AR154*J154)+(AS154*D154))/I154</f>
        <v>0.53034848484848485</v>
      </c>
      <c r="AU154" s="3"/>
    </row>
    <row r="155" spans="1:47">
      <c r="A155" s="3"/>
      <c r="B155" s="12"/>
      <c r="C155" s="11" t="s">
        <v>72</v>
      </c>
      <c r="D155" s="85">
        <v>40</v>
      </c>
      <c r="E155" s="85">
        <v>13</v>
      </c>
      <c r="F155" s="85">
        <v>11</v>
      </c>
      <c r="G155" s="85">
        <v>1</v>
      </c>
      <c r="H155" s="91">
        <v>1</v>
      </c>
      <c r="I155" s="48">
        <f t="shared" si="852"/>
        <v>66</v>
      </c>
      <c r="J155" s="48">
        <f t="shared" si="853"/>
        <v>26</v>
      </c>
      <c r="K155" s="88">
        <f t="shared" si="854"/>
        <v>0.39393939393939392</v>
      </c>
      <c r="L155" s="14"/>
      <c r="M155" s="76">
        <v>2.08</v>
      </c>
      <c r="N155" s="27">
        <v>0.85</v>
      </c>
      <c r="O155" s="27">
        <v>2.09</v>
      </c>
      <c r="P155" s="27">
        <v>1</v>
      </c>
      <c r="Q155" s="27">
        <v>1</v>
      </c>
      <c r="R155" s="27">
        <f t="shared" si="855"/>
        <v>1.3861538461538461</v>
      </c>
      <c r="S155" s="77">
        <f t="shared" si="856"/>
        <v>2.08</v>
      </c>
      <c r="T155" s="3"/>
      <c r="U155" s="135">
        <v>0.22500000000000001</v>
      </c>
      <c r="V155" s="121">
        <v>0.53849999999999998</v>
      </c>
      <c r="W155" s="121">
        <v>0.18179999999999999</v>
      </c>
      <c r="X155" s="121">
        <v>1</v>
      </c>
      <c r="Y155" s="121">
        <v>1</v>
      </c>
      <c r="Z155" s="114">
        <f t="shared" si="857"/>
        <v>0.42308846153846152</v>
      </c>
      <c r="AA155" s="114">
        <f t="shared" si="858"/>
        <v>0.22500000000000001</v>
      </c>
      <c r="AB155" s="115">
        <f t="shared" si="771"/>
        <v>0.30303484848484846</v>
      </c>
      <c r="AC155" s="3"/>
      <c r="AD155" s="135">
        <v>7.4999999999999997E-2</v>
      </c>
      <c r="AE155" s="121">
        <v>0.15390000000000001</v>
      </c>
      <c r="AF155" s="121">
        <v>9.0899999999999995E-2</v>
      </c>
      <c r="AG155" s="121">
        <v>0</v>
      </c>
      <c r="AH155" s="121">
        <v>0</v>
      </c>
      <c r="AI155" s="114">
        <f t="shared" si="859"/>
        <v>0.11540769230769231</v>
      </c>
      <c r="AJ155" s="114">
        <f t="shared" si="860"/>
        <v>7.4999999999999997E-2</v>
      </c>
      <c r="AK155" s="115">
        <f t="shared" si="861"/>
        <v>9.0918181818181829E-2</v>
      </c>
      <c r="AL155" s="3"/>
      <c r="AM155" s="113">
        <f t="shared" si="862"/>
        <v>0.3</v>
      </c>
      <c r="AN155" s="114">
        <f t="shared" si="862"/>
        <v>0.69240000000000002</v>
      </c>
      <c r="AO155" s="114">
        <f t="shared" si="862"/>
        <v>0.2727</v>
      </c>
      <c r="AP155" s="114">
        <f t="shared" si="862"/>
        <v>1</v>
      </c>
      <c r="AQ155" s="114">
        <f>Y155+AH155</f>
        <v>1</v>
      </c>
      <c r="AR155" s="114">
        <f t="shared" si="863"/>
        <v>0.5384961538461539</v>
      </c>
      <c r="AS155" s="114">
        <f t="shared" si="864"/>
        <v>0.3</v>
      </c>
      <c r="AT155" s="115">
        <f t="shared" si="865"/>
        <v>0.3939530303030303</v>
      </c>
      <c r="AU155" s="3"/>
    </row>
    <row r="156" spans="1:47">
      <c r="A156" s="3"/>
      <c r="B156" s="12"/>
      <c r="C156" s="11" t="s">
        <v>72</v>
      </c>
      <c r="D156" s="85">
        <v>35</v>
      </c>
      <c r="E156" s="85">
        <v>5</v>
      </c>
      <c r="F156" s="85">
        <v>2</v>
      </c>
      <c r="G156" s="85">
        <v>1</v>
      </c>
      <c r="H156" s="87" t="s">
        <v>48</v>
      </c>
      <c r="I156" s="48">
        <f t="shared" si="852"/>
        <v>43</v>
      </c>
      <c r="J156" s="48">
        <f t="shared" si="853"/>
        <v>8</v>
      </c>
      <c r="K156" s="88">
        <f t="shared" si="854"/>
        <v>0.18604651162790697</v>
      </c>
      <c r="L156" s="14"/>
      <c r="M156" s="76">
        <v>1.23</v>
      </c>
      <c r="N156" s="27">
        <v>0.6</v>
      </c>
      <c r="O156" s="27">
        <v>3.5</v>
      </c>
      <c r="P156" s="27">
        <v>3</v>
      </c>
      <c r="Q156" s="27" t="s">
        <v>48</v>
      </c>
      <c r="R156" s="27">
        <f>SUMPRODUCT(E156:H156,N156:Q156)/SUM(E156:H156)</f>
        <v>1.625</v>
      </c>
      <c r="S156" s="77">
        <f t="shared" si="856"/>
        <v>1.23</v>
      </c>
      <c r="T156" s="3"/>
      <c r="U156" s="135">
        <v>0.37140000000000001</v>
      </c>
      <c r="V156" s="121">
        <v>0.6</v>
      </c>
      <c r="W156" s="121">
        <v>0</v>
      </c>
      <c r="X156" s="121">
        <v>0</v>
      </c>
      <c r="Y156" s="114" t="s">
        <v>48</v>
      </c>
      <c r="Z156" s="114">
        <f t="shared" si="857"/>
        <v>0.375</v>
      </c>
      <c r="AA156" s="114">
        <f t="shared" si="858"/>
        <v>0.37140000000000001</v>
      </c>
      <c r="AB156" s="115">
        <f t="shared" si="771"/>
        <v>0.37206976744186049</v>
      </c>
      <c r="AC156" s="3"/>
      <c r="AD156" s="135">
        <v>0.2571</v>
      </c>
      <c r="AE156" s="121">
        <v>0.2</v>
      </c>
      <c r="AF156" s="121">
        <v>0</v>
      </c>
      <c r="AG156" s="121">
        <v>0</v>
      </c>
      <c r="AH156" s="114" t="s">
        <v>48</v>
      </c>
      <c r="AI156" s="114">
        <f t="shared" si="859"/>
        <v>0.125</v>
      </c>
      <c r="AJ156" s="114">
        <f t="shared" si="860"/>
        <v>0.2571</v>
      </c>
      <c r="AK156" s="115">
        <f t="shared" si="861"/>
        <v>0.2325232558139535</v>
      </c>
      <c r="AL156" s="3"/>
      <c r="AM156" s="113">
        <f t="shared" si="862"/>
        <v>0.62850000000000006</v>
      </c>
      <c r="AN156" s="114">
        <f t="shared" si="862"/>
        <v>0.8</v>
      </c>
      <c r="AO156" s="114">
        <f t="shared" si="862"/>
        <v>0</v>
      </c>
      <c r="AP156" s="114">
        <f t="shared" si="862"/>
        <v>0</v>
      </c>
      <c r="AQ156" s="114" t="s">
        <v>48</v>
      </c>
      <c r="AR156" s="114">
        <f t="shared" si="863"/>
        <v>0.5</v>
      </c>
      <c r="AS156" s="114">
        <f t="shared" si="864"/>
        <v>0.62850000000000006</v>
      </c>
      <c r="AT156" s="115">
        <f t="shared" si="865"/>
        <v>0.60459302325581399</v>
      </c>
      <c r="AU156" s="3"/>
    </row>
    <row r="157" spans="1:47">
      <c r="A157" s="3"/>
      <c r="B157" s="12"/>
      <c r="C157" s="11" t="s">
        <v>72</v>
      </c>
      <c r="D157" s="85">
        <v>44</v>
      </c>
      <c r="E157" s="86" t="s">
        <v>48</v>
      </c>
      <c r="F157" s="86" t="s">
        <v>48</v>
      </c>
      <c r="G157" s="86" t="s">
        <v>48</v>
      </c>
      <c r="H157" s="87" t="s">
        <v>48</v>
      </c>
      <c r="I157" s="48">
        <f t="shared" si="852"/>
        <v>44</v>
      </c>
      <c r="J157" s="48">
        <f t="shared" si="853"/>
        <v>0</v>
      </c>
      <c r="K157" s="88">
        <f t="shared" si="854"/>
        <v>0</v>
      </c>
      <c r="L157" s="14"/>
      <c r="M157" s="76">
        <v>2.36</v>
      </c>
      <c r="N157" s="27" t="s">
        <v>48</v>
      </c>
      <c r="O157" s="27" t="s">
        <v>48</v>
      </c>
      <c r="P157" s="27" t="s">
        <v>48</v>
      </c>
      <c r="Q157" s="27" t="s">
        <v>48</v>
      </c>
      <c r="R157" s="27" t="s">
        <v>48</v>
      </c>
      <c r="S157" s="77">
        <f t="shared" si="856"/>
        <v>2.36</v>
      </c>
      <c r="T157" s="3"/>
      <c r="U157" s="135">
        <v>0.2046</v>
      </c>
      <c r="V157" s="114" t="s">
        <v>48</v>
      </c>
      <c r="W157" s="114" t="s">
        <v>48</v>
      </c>
      <c r="X157" s="114" t="s">
        <v>48</v>
      </c>
      <c r="Y157" s="114" t="s">
        <v>48</v>
      </c>
      <c r="Z157" s="114" t="s">
        <v>48</v>
      </c>
      <c r="AA157" s="114">
        <f t="shared" si="858"/>
        <v>0.2046</v>
      </c>
      <c r="AB157" s="115">
        <f>U157</f>
        <v>0.2046</v>
      </c>
      <c r="AC157" s="3"/>
      <c r="AD157" s="135">
        <v>6.8199999999999997E-2</v>
      </c>
      <c r="AE157" s="114" t="s">
        <v>48</v>
      </c>
      <c r="AF157" s="114" t="s">
        <v>48</v>
      </c>
      <c r="AG157" s="114" t="s">
        <v>48</v>
      </c>
      <c r="AH157" s="114" t="s">
        <v>48</v>
      </c>
      <c r="AI157" s="114" t="s">
        <v>48</v>
      </c>
      <c r="AJ157" s="114">
        <f t="shared" si="860"/>
        <v>6.8199999999999997E-2</v>
      </c>
      <c r="AK157" s="115">
        <f>AJ157</f>
        <v>6.8199999999999997E-2</v>
      </c>
      <c r="AL157" s="3"/>
      <c r="AM157" s="113">
        <f t="shared" ref="AM157:AM176" si="866">U157+AD157</f>
        <v>0.27279999999999999</v>
      </c>
      <c r="AN157" s="114" t="s">
        <v>48</v>
      </c>
      <c r="AO157" s="114" t="s">
        <v>48</v>
      </c>
      <c r="AP157" s="102" t="s">
        <v>48</v>
      </c>
      <c r="AQ157" s="114" t="s">
        <v>48</v>
      </c>
      <c r="AR157" s="114" t="s">
        <v>48</v>
      </c>
      <c r="AS157" s="114">
        <f t="shared" si="864"/>
        <v>0.27279999999999999</v>
      </c>
      <c r="AT157" s="44" t="s">
        <v>48</v>
      </c>
      <c r="AU157" s="3"/>
    </row>
    <row r="158" spans="1:47">
      <c r="A158" s="3"/>
      <c r="B158" s="12"/>
      <c r="C158" s="11" t="s">
        <v>72</v>
      </c>
      <c r="D158" s="85">
        <v>18</v>
      </c>
      <c r="E158" s="85">
        <v>10</v>
      </c>
      <c r="F158" s="85">
        <v>9</v>
      </c>
      <c r="G158" s="85">
        <v>1</v>
      </c>
      <c r="H158" s="91">
        <v>1</v>
      </c>
      <c r="I158" s="48">
        <f t="shared" si="852"/>
        <v>39</v>
      </c>
      <c r="J158" s="48">
        <f t="shared" si="853"/>
        <v>21</v>
      </c>
      <c r="K158" s="88">
        <f t="shared" si="854"/>
        <v>0.53846153846153844</v>
      </c>
      <c r="L158" s="14"/>
      <c r="M158" s="76">
        <v>1.06</v>
      </c>
      <c r="N158" s="27">
        <v>1.3</v>
      </c>
      <c r="O158" s="27">
        <v>2.33</v>
      </c>
      <c r="P158" s="27">
        <v>1</v>
      </c>
      <c r="Q158" s="27">
        <v>2</v>
      </c>
      <c r="R158" s="27">
        <f t="shared" ref="R158:R159" si="867">SUMPRODUCT(E158:H158,N158:Q158)/SUM(E158:H158)</f>
        <v>1.7604761904761905</v>
      </c>
      <c r="S158" s="77">
        <f t="shared" si="856"/>
        <v>1.06</v>
      </c>
      <c r="T158" s="3"/>
      <c r="U158" s="135">
        <v>0.33329999999999999</v>
      </c>
      <c r="V158" s="121">
        <v>0.3</v>
      </c>
      <c r="W158" s="121">
        <v>0.22220000000000001</v>
      </c>
      <c r="X158" s="121">
        <v>1</v>
      </c>
      <c r="Y158" s="121">
        <v>0</v>
      </c>
      <c r="Z158" s="114">
        <f t="shared" ref="Z158:Z159" si="868">SUMPRODUCT(E158:H158,V158:Y158)/SUM(E158:H158)</f>
        <v>0.28570476190476191</v>
      </c>
      <c r="AA158" s="114">
        <f t="shared" si="858"/>
        <v>0.33329999999999999</v>
      </c>
      <c r="AB158" s="115">
        <f t="shared" ref="AB158:AB159" si="869">((Z158*J158)+(AA158*D158))/I158</f>
        <v>0.30767179487179486</v>
      </c>
      <c r="AC158" s="3"/>
      <c r="AD158" s="135">
        <v>0.33329999999999999</v>
      </c>
      <c r="AE158" s="121">
        <v>0.2</v>
      </c>
      <c r="AF158" s="121">
        <v>0.1111</v>
      </c>
      <c r="AG158" s="121">
        <v>0</v>
      </c>
      <c r="AH158" s="121">
        <v>0</v>
      </c>
      <c r="AI158" s="114">
        <f t="shared" ref="AI158:AI159" si="870">SUMPRODUCT(E158:H158,AE158:AH158)/SUM(E158:H158)</f>
        <v>0.14285238095238095</v>
      </c>
      <c r="AJ158" s="114">
        <f t="shared" si="860"/>
        <v>0.33329999999999999</v>
      </c>
      <c r="AK158" s="115">
        <f t="shared" ref="AK158:AK159" si="871">((AI158*J158)+(AJ158*D158))/I158</f>
        <v>0.23075128205128204</v>
      </c>
      <c r="AL158" s="3"/>
      <c r="AM158" s="113">
        <f t="shared" si="866"/>
        <v>0.66659999999999997</v>
      </c>
      <c r="AN158" s="114">
        <f t="shared" ref="AN158:AQ159" si="872">V158+AE158</f>
        <v>0.5</v>
      </c>
      <c r="AO158" s="114">
        <f t="shared" si="872"/>
        <v>0.33330000000000004</v>
      </c>
      <c r="AP158" s="114">
        <f t="shared" si="872"/>
        <v>1</v>
      </c>
      <c r="AQ158" s="114">
        <f t="shared" si="872"/>
        <v>0</v>
      </c>
      <c r="AR158" s="114">
        <f t="shared" ref="AR158:AR159" si="873">SUMPRODUCT(E158:H158,AN158:AQ158)/SUM(E158:H158)</f>
        <v>0.42855714285714291</v>
      </c>
      <c r="AS158" s="114">
        <f t="shared" si="864"/>
        <v>0.66659999999999997</v>
      </c>
      <c r="AT158" s="115">
        <f t="shared" ref="AT158:AT159" si="874">((AR158*J158)+(AS158*D158))/I158</f>
        <v>0.53842307692307689</v>
      </c>
      <c r="AU158" s="3"/>
    </row>
    <row r="159" spans="1:47">
      <c r="A159" s="3"/>
      <c r="B159" s="12"/>
      <c r="C159" s="11" t="s">
        <v>72</v>
      </c>
      <c r="D159" s="85">
        <v>29</v>
      </c>
      <c r="E159" s="85">
        <v>6</v>
      </c>
      <c r="F159" s="85">
        <v>2</v>
      </c>
      <c r="G159" s="85">
        <v>1</v>
      </c>
      <c r="H159" s="91">
        <v>1</v>
      </c>
      <c r="I159" s="48">
        <f t="shared" si="852"/>
        <v>39</v>
      </c>
      <c r="J159" s="48">
        <f t="shared" si="853"/>
        <v>10</v>
      </c>
      <c r="K159" s="88">
        <f t="shared" si="854"/>
        <v>0.25641025641025639</v>
      </c>
      <c r="L159" s="14"/>
      <c r="M159" s="76">
        <v>1.38</v>
      </c>
      <c r="N159" s="27">
        <v>2.67</v>
      </c>
      <c r="O159" s="27">
        <v>0</v>
      </c>
      <c r="P159" s="27">
        <v>2</v>
      </c>
      <c r="Q159" s="27">
        <v>1</v>
      </c>
      <c r="R159" s="27">
        <f t="shared" si="867"/>
        <v>1.9019999999999999</v>
      </c>
      <c r="S159" s="77">
        <f t="shared" si="856"/>
        <v>1.38</v>
      </c>
      <c r="T159" s="3"/>
      <c r="U159" s="135">
        <v>0.44829999999999998</v>
      </c>
      <c r="V159" s="121">
        <v>0.16669999999999999</v>
      </c>
      <c r="W159" s="121">
        <v>0</v>
      </c>
      <c r="X159" s="121">
        <v>0</v>
      </c>
      <c r="Y159" s="121">
        <v>1</v>
      </c>
      <c r="Z159" s="114">
        <f t="shared" si="868"/>
        <v>0.20002</v>
      </c>
      <c r="AA159" s="114">
        <f t="shared" si="858"/>
        <v>0.44829999999999998</v>
      </c>
      <c r="AB159" s="115">
        <f t="shared" si="869"/>
        <v>0.38463846153846154</v>
      </c>
      <c r="AC159" s="3"/>
      <c r="AD159" s="135">
        <v>0.13789999999999999</v>
      </c>
      <c r="AE159" s="121">
        <v>0.16669999999999999</v>
      </c>
      <c r="AF159" s="121">
        <v>1</v>
      </c>
      <c r="AG159" s="121">
        <v>0</v>
      </c>
      <c r="AH159" s="121">
        <v>0</v>
      </c>
      <c r="AI159" s="114">
        <f t="shared" si="870"/>
        <v>0.30002000000000001</v>
      </c>
      <c r="AJ159" s="114">
        <f t="shared" si="860"/>
        <v>0.13789999999999999</v>
      </c>
      <c r="AK159" s="115">
        <f t="shared" si="871"/>
        <v>0.17946923076923077</v>
      </c>
      <c r="AL159" s="3"/>
      <c r="AM159" s="113">
        <f t="shared" si="866"/>
        <v>0.58619999999999994</v>
      </c>
      <c r="AN159" s="114">
        <f t="shared" si="872"/>
        <v>0.33339999999999997</v>
      </c>
      <c r="AO159" s="114">
        <f t="shared" si="872"/>
        <v>1</v>
      </c>
      <c r="AP159" s="114">
        <f t="shared" si="872"/>
        <v>0</v>
      </c>
      <c r="AQ159" s="114">
        <f t="shared" si="872"/>
        <v>1</v>
      </c>
      <c r="AR159" s="114">
        <f t="shared" si="873"/>
        <v>0.50004000000000004</v>
      </c>
      <c r="AS159" s="114">
        <f t="shared" si="864"/>
        <v>0.58619999999999994</v>
      </c>
      <c r="AT159" s="115">
        <f t="shared" si="874"/>
        <v>0.56410769230769231</v>
      </c>
      <c r="AU159" s="3"/>
    </row>
    <row r="160" spans="1:47">
      <c r="A160" s="3"/>
      <c r="B160" s="12"/>
      <c r="C160" s="11" t="s">
        <v>72</v>
      </c>
      <c r="D160" s="85">
        <v>44</v>
      </c>
      <c r="E160" s="86" t="s">
        <v>48</v>
      </c>
      <c r="F160" s="86" t="s">
        <v>48</v>
      </c>
      <c r="G160" s="86" t="s">
        <v>48</v>
      </c>
      <c r="H160" s="87" t="s">
        <v>48</v>
      </c>
      <c r="I160" s="48">
        <f t="shared" si="852"/>
        <v>44</v>
      </c>
      <c r="J160" s="48">
        <f t="shared" si="853"/>
        <v>0</v>
      </c>
      <c r="K160" s="88">
        <f t="shared" si="854"/>
        <v>0</v>
      </c>
      <c r="L160" s="14"/>
      <c r="M160" s="76">
        <v>2.39</v>
      </c>
      <c r="N160" s="27" t="s">
        <v>48</v>
      </c>
      <c r="O160" s="27" t="s">
        <v>48</v>
      </c>
      <c r="P160" s="27" t="s">
        <v>48</v>
      </c>
      <c r="Q160" s="27" t="s">
        <v>48</v>
      </c>
      <c r="R160" s="27" t="s">
        <v>48</v>
      </c>
      <c r="S160" s="77">
        <f t="shared" si="856"/>
        <v>2.39</v>
      </c>
      <c r="T160" s="3"/>
      <c r="U160" s="135">
        <v>0.20455000000000001</v>
      </c>
      <c r="V160" s="114" t="s">
        <v>48</v>
      </c>
      <c r="W160" s="114" t="s">
        <v>48</v>
      </c>
      <c r="X160" s="114" t="s">
        <v>48</v>
      </c>
      <c r="Y160" s="114" t="s">
        <v>48</v>
      </c>
      <c r="Z160" s="114" t="s">
        <v>48</v>
      </c>
      <c r="AA160" s="114">
        <f t="shared" si="858"/>
        <v>0.20455000000000001</v>
      </c>
      <c r="AB160" s="115">
        <f>U160</f>
        <v>0.20455000000000001</v>
      </c>
      <c r="AC160" s="3"/>
      <c r="AD160" s="135">
        <v>6.8199999999999997E-2</v>
      </c>
      <c r="AE160" s="114" t="s">
        <v>48</v>
      </c>
      <c r="AF160" s="114" t="s">
        <v>48</v>
      </c>
      <c r="AG160" s="114" t="s">
        <v>48</v>
      </c>
      <c r="AH160" s="114" t="s">
        <v>48</v>
      </c>
      <c r="AI160" s="114" t="s">
        <v>48</v>
      </c>
      <c r="AJ160" s="114">
        <f t="shared" si="860"/>
        <v>6.8199999999999997E-2</v>
      </c>
      <c r="AK160" s="115">
        <f>AJ160</f>
        <v>6.8199999999999997E-2</v>
      </c>
      <c r="AL160" s="3"/>
      <c r="AM160" s="113">
        <f t="shared" si="866"/>
        <v>0.27274999999999999</v>
      </c>
      <c r="AN160" s="114" t="s">
        <v>48</v>
      </c>
      <c r="AO160" s="114" t="s">
        <v>48</v>
      </c>
      <c r="AP160" s="102" t="s">
        <v>48</v>
      </c>
      <c r="AQ160" s="114" t="s">
        <v>48</v>
      </c>
      <c r="AR160" s="114" t="s">
        <v>48</v>
      </c>
      <c r="AS160" s="114">
        <f t="shared" si="864"/>
        <v>0.27274999999999999</v>
      </c>
      <c r="AT160" s="44" t="s">
        <v>48</v>
      </c>
      <c r="AU160" s="3"/>
    </row>
    <row r="161" spans="1:47">
      <c r="A161" s="3"/>
      <c r="B161" s="12"/>
      <c r="C161" s="11" t="s">
        <v>72</v>
      </c>
      <c r="D161" s="85">
        <v>17</v>
      </c>
      <c r="E161" s="85">
        <v>11</v>
      </c>
      <c r="F161" s="85">
        <v>6</v>
      </c>
      <c r="G161" s="85">
        <v>2</v>
      </c>
      <c r="H161" s="91">
        <v>4</v>
      </c>
      <c r="I161" s="48">
        <f t="shared" si="852"/>
        <v>40</v>
      </c>
      <c r="J161" s="48">
        <f t="shared" si="853"/>
        <v>23</v>
      </c>
      <c r="K161" s="88">
        <f t="shared" si="854"/>
        <v>0.57499999999999996</v>
      </c>
      <c r="L161" s="14"/>
      <c r="M161" s="76">
        <v>1.24</v>
      </c>
      <c r="N161" s="27">
        <v>0.82</v>
      </c>
      <c r="O161" s="27">
        <v>1.17</v>
      </c>
      <c r="P161" s="27">
        <v>1</v>
      </c>
      <c r="Q161" s="27">
        <v>2.5</v>
      </c>
      <c r="R161" s="27">
        <f t="shared" ref="R161:R162" si="875">SUMPRODUCT(E161:H161,N161:Q161)/SUM(E161:H161)</f>
        <v>1.2191304347826086</v>
      </c>
      <c r="S161" s="77">
        <f t="shared" si="856"/>
        <v>1.24</v>
      </c>
      <c r="T161" s="3"/>
      <c r="U161" s="135">
        <v>0.41176000000000001</v>
      </c>
      <c r="V161" s="121">
        <v>0.18179999999999999</v>
      </c>
      <c r="W161" s="121">
        <v>0.33329999999999999</v>
      </c>
      <c r="X161" s="121">
        <v>0</v>
      </c>
      <c r="Y161" s="121">
        <v>0.25</v>
      </c>
      <c r="Z161" s="114">
        <f t="shared" ref="Z161:Z162" si="876">SUMPRODUCT(E161:H161,V161:Y161)/SUM(E161:H161)</f>
        <v>0.21737391304347825</v>
      </c>
      <c r="AA161" s="114">
        <f t="shared" si="858"/>
        <v>0.41176000000000001</v>
      </c>
      <c r="AB161" s="115">
        <f t="shared" ref="AB161:AB164" si="877">((Z161*J161)+(AA161*D161))/I161</f>
        <v>0.29998800000000003</v>
      </c>
      <c r="AC161" s="3"/>
      <c r="AD161" s="135">
        <v>0.17649999999999999</v>
      </c>
      <c r="AE161" s="121">
        <v>0.54549999999999998</v>
      </c>
      <c r="AF161" s="121">
        <v>0.33329999999999999</v>
      </c>
      <c r="AG161" s="121">
        <v>0.5</v>
      </c>
      <c r="AH161" s="121">
        <v>0</v>
      </c>
      <c r="AI161" s="114">
        <f t="shared" ref="AI161:AI162" si="878">SUMPRODUCT(E161:H161,AE161:AH161)/SUM(E161:H161)</f>
        <v>0.39131739130434778</v>
      </c>
      <c r="AJ161" s="114">
        <f t="shared" si="860"/>
        <v>0.17649999999999999</v>
      </c>
      <c r="AK161" s="115">
        <f t="shared" ref="AK161:AK164" si="879">((AI161*J161)+(AJ161*D161))/I161</f>
        <v>0.30001999999999995</v>
      </c>
      <c r="AL161" s="3"/>
      <c r="AM161" s="113">
        <f t="shared" si="866"/>
        <v>0.58826000000000001</v>
      </c>
      <c r="AN161" s="114">
        <f t="shared" ref="AN161:AQ162" si="880">V161+AE161</f>
        <v>0.72729999999999995</v>
      </c>
      <c r="AO161" s="114">
        <f t="shared" si="880"/>
        <v>0.66659999999999997</v>
      </c>
      <c r="AP161" s="114">
        <f t="shared" si="880"/>
        <v>0.5</v>
      </c>
      <c r="AQ161" s="114">
        <f t="shared" si="880"/>
        <v>0.25</v>
      </c>
      <c r="AR161" s="114">
        <f t="shared" ref="AR161:AR162" si="881">SUMPRODUCT(E161:H161,AN161:AQ161)/SUM(E161:H161)</f>
        <v>0.60869130434782615</v>
      </c>
      <c r="AS161" s="114">
        <f t="shared" si="864"/>
        <v>0.58826000000000001</v>
      </c>
      <c r="AT161" s="115">
        <f t="shared" ref="AT161:AT162" si="882">((AR161*J161)+(AS161*D161))/I161</f>
        <v>0.6000080000000001</v>
      </c>
      <c r="AU161" s="3"/>
    </row>
    <row r="162" spans="1:47">
      <c r="A162" s="3"/>
      <c r="B162" s="12"/>
      <c r="C162" s="11" t="s">
        <v>72</v>
      </c>
      <c r="D162" s="85">
        <v>23</v>
      </c>
      <c r="E162" s="85">
        <v>9</v>
      </c>
      <c r="F162" s="85">
        <v>5</v>
      </c>
      <c r="G162" s="85">
        <v>5</v>
      </c>
      <c r="H162" s="91">
        <v>2</v>
      </c>
      <c r="I162" s="48">
        <f t="shared" si="852"/>
        <v>44</v>
      </c>
      <c r="J162" s="48">
        <f t="shared" si="853"/>
        <v>21</v>
      </c>
      <c r="K162" s="88">
        <f t="shared" si="854"/>
        <v>0.47727272727272729</v>
      </c>
      <c r="L162" s="14"/>
      <c r="M162" s="76">
        <v>1.17</v>
      </c>
      <c r="N162" s="27">
        <v>1.22</v>
      </c>
      <c r="O162" s="27">
        <v>1.8</v>
      </c>
      <c r="P162" s="27">
        <v>1.8</v>
      </c>
      <c r="Q162" s="27">
        <v>2</v>
      </c>
      <c r="R162" s="27">
        <f t="shared" si="875"/>
        <v>1.5704761904761906</v>
      </c>
      <c r="S162" s="77">
        <f t="shared" si="856"/>
        <v>1.17</v>
      </c>
      <c r="T162" s="3"/>
      <c r="U162" s="135">
        <v>0.13042999999999999</v>
      </c>
      <c r="V162" s="121">
        <v>0.33329999999999999</v>
      </c>
      <c r="W162" s="121">
        <v>0.2</v>
      </c>
      <c r="X162" s="121">
        <v>0.2</v>
      </c>
      <c r="Y162" s="121">
        <v>0</v>
      </c>
      <c r="Z162" s="114">
        <f t="shared" si="876"/>
        <v>0.23808095238095237</v>
      </c>
      <c r="AA162" s="114">
        <f t="shared" si="858"/>
        <v>0.13042999999999999</v>
      </c>
      <c r="AB162" s="115">
        <f t="shared" si="877"/>
        <v>0.18180886363636362</v>
      </c>
      <c r="AC162" s="3"/>
      <c r="AD162" s="135">
        <v>0.47826000000000002</v>
      </c>
      <c r="AE162" s="121">
        <v>0.33329999999999999</v>
      </c>
      <c r="AF162" s="121">
        <v>0</v>
      </c>
      <c r="AG162" s="121">
        <v>0</v>
      </c>
      <c r="AH162" s="121">
        <v>0</v>
      </c>
      <c r="AI162" s="114">
        <f t="shared" si="878"/>
        <v>0.14284285714285713</v>
      </c>
      <c r="AJ162" s="114">
        <f t="shared" si="860"/>
        <v>0.47826000000000002</v>
      </c>
      <c r="AK162" s="115">
        <f t="shared" si="879"/>
        <v>0.31817454545454549</v>
      </c>
      <c r="AL162" s="3"/>
      <c r="AM162" s="113">
        <f t="shared" si="866"/>
        <v>0.60868999999999995</v>
      </c>
      <c r="AN162" s="114">
        <f t="shared" si="880"/>
        <v>0.66659999999999997</v>
      </c>
      <c r="AO162" s="114">
        <f t="shared" si="880"/>
        <v>0.2</v>
      </c>
      <c r="AP162" s="114">
        <f t="shared" si="880"/>
        <v>0.2</v>
      </c>
      <c r="AQ162" s="114">
        <f t="shared" si="880"/>
        <v>0</v>
      </c>
      <c r="AR162" s="114">
        <f t="shared" si="881"/>
        <v>0.3809238095238095</v>
      </c>
      <c r="AS162" s="114">
        <f t="shared" si="864"/>
        <v>0.60868999999999995</v>
      </c>
      <c r="AT162" s="115">
        <f t="shared" si="882"/>
        <v>0.49998340909090905</v>
      </c>
      <c r="AU162" s="3"/>
    </row>
    <row r="163" spans="1:47">
      <c r="A163" s="3"/>
      <c r="B163" s="12"/>
      <c r="C163" s="11" t="s">
        <v>72</v>
      </c>
      <c r="D163" s="85">
        <v>44</v>
      </c>
      <c r="E163" s="86" t="s">
        <v>48</v>
      </c>
      <c r="F163" s="86" t="s">
        <v>48</v>
      </c>
      <c r="G163" s="86" t="s">
        <v>48</v>
      </c>
      <c r="H163" s="87" t="s">
        <v>48</v>
      </c>
      <c r="I163" s="48">
        <f t="shared" si="852"/>
        <v>44</v>
      </c>
      <c r="J163" s="48">
        <f t="shared" si="853"/>
        <v>0</v>
      </c>
      <c r="K163" s="88">
        <f t="shared" si="854"/>
        <v>0</v>
      </c>
      <c r="L163" s="14"/>
      <c r="M163" s="76">
        <v>2.59</v>
      </c>
      <c r="N163" s="27" t="s">
        <v>48</v>
      </c>
      <c r="O163" s="27" t="s">
        <v>48</v>
      </c>
      <c r="P163" s="27" t="s">
        <v>48</v>
      </c>
      <c r="Q163" s="27" t="s">
        <v>48</v>
      </c>
      <c r="R163" s="27" t="s">
        <v>48</v>
      </c>
      <c r="S163" s="77">
        <f t="shared" si="856"/>
        <v>2.59</v>
      </c>
      <c r="T163" s="3"/>
      <c r="U163" s="135">
        <v>0.15909999999999999</v>
      </c>
      <c r="V163" s="114" t="s">
        <v>48</v>
      </c>
      <c r="W163" s="114" t="s">
        <v>48</v>
      </c>
      <c r="X163" s="114" t="s">
        <v>48</v>
      </c>
      <c r="Y163" s="114" t="s">
        <v>48</v>
      </c>
      <c r="Z163" s="114" t="s">
        <v>48</v>
      </c>
      <c r="AA163" s="114">
        <f t="shared" si="858"/>
        <v>0.15909999999999999</v>
      </c>
      <c r="AB163" s="115">
        <f>AA163</f>
        <v>0.15909999999999999</v>
      </c>
      <c r="AC163" s="3"/>
      <c r="AD163" s="135">
        <v>9.0899999999999995E-2</v>
      </c>
      <c r="AE163" s="114" t="s">
        <v>48</v>
      </c>
      <c r="AF163" s="114" t="s">
        <v>48</v>
      </c>
      <c r="AG163" s="114" t="s">
        <v>48</v>
      </c>
      <c r="AH163" s="114" t="s">
        <v>48</v>
      </c>
      <c r="AI163" s="114" t="s">
        <v>48</v>
      </c>
      <c r="AJ163" s="114">
        <f t="shared" si="860"/>
        <v>9.0899999999999995E-2</v>
      </c>
      <c r="AK163" s="115">
        <f>AJ163</f>
        <v>9.0899999999999995E-2</v>
      </c>
      <c r="AL163" s="3"/>
      <c r="AM163" s="113">
        <f t="shared" si="866"/>
        <v>0.25</v>
      </c>
      <c r="AN163" s="114" t="s">
        <v>48</v>
      </c>
      <c r="AO163" s="114" t="s">
        <v>48</v>
      </c>
      <c r="AP163" s="102" t="s">
        <v>48</v>
      </c>
      <c r="AQ163" s="114" t="s">
        <v>48</v>
      </c>
      <c r="AR163" s="114" t="s">
        <v>48</v>
      </c>
      <c r="AS163" s="114">
        <f t="shared" si="864"/>
        <v>0.25</v>
      </c>
      <c r="AT163" s="44" t="s">
        <v>48</v>
      </c>
      <c r="AU163" s="3"/>
    </row>
    <row r="164" spans="1:47">
      <c r="A164" s="3"/>
      <c r="B164" s="12"/>
      <c r="C164" s="11" t="s">
        <v>72</v>
      </c>
      <c r="D164" s="85">
        <v>23</v>
      </c>
      <c r="E164" s="85">
        <v>6</v>
      </c>
      <c r="F164" s="85">
        <v>2</v>
      </c>
      <c r="G164" s="85">
        <v>2</v>
      </c>
      <c r="H164" s="91">
        <v>2</v>
      </c>
      <c r="I164" s="48">
        <f t="shared" si="852"/>
        <v>35</v>
      </c>
      <c r="J164" s="48">
        <f t="shared" si="853"/>
        <v>12</v>
      </c>
      <c r="K164" s="88">
        <f t="shared" si="854"/>
        <v>0.34285714285714286</v>
      </c>
      <c r="L164" s="14"/>
      <c r="M164" s="76">
        <v>1.3</v>
      </c>
      <c r="N164" s="27">
        <v>1.33</v>
      </c>
      <c r="O164" s="27">
        <v>2.5</v>
      </c>
      <c r="P164" s="27">
        <v>2.5</v>
      </c>
      <c r="Q164" s="27">
        <v>4</v>
      </c>
      <c r="R164" s="27">
        <f>SUMPRODUCT(E164:H164,N164:Q164)/SUM(E164:H164)</f>
        <v>2.165</v>
      </c>
      <c r="S164" s="77">
        <f t="shared" si="856"/>
        <v>1.3</v>
      </c>
      <c r="T164" s="3"/>
      <c r="U164" s="135">
        <v>0.21740000000000001</v>
      </c>
      <c r="V164" s="121">
        <v>0.33329999999999999</v>
      </c>
      <c r="W164" s="121">
        <v>0</v>
      </c>
      <c r="X164" s="121">
        <v>0</v>
      </c>
      <c r="Y164" s="121">
        <v>0</v>
      </c>
      <c r="Z164" s="114">
        <f t="shared" ref="Z164" si="883">SUMPRODUCT(E164:H164,V164:Y164)/SUM(E164:H164)</f>
        <v>0.16664999999999999</v>
      </c>
      <c r="AA164" s="114">
        <f t="shared" si="858"/>
        <v>0.21740000000000001</v>
      </c>
      <c r="AB164" s="115">
        <f t="shared" si="877"/>
        <v>0.2</v>
      </c>
      <c r="AC164" s="3"/>
      <c r="AD164" s="135">
        <v>0.3478</v>
      </c>
      <c r="AE164" s="121">
        <v>0.16669999999999999</v>
      </c>
      <c r="AF164" s="121">
        <v>0</v>
      </c>
      <c r="AG164" s="121">
        <v>0</v>
      </c>
      <c r="AH164" s="121">
        <v>0</v>
      </c>
      <c r="AI164" s="114">
        <f t="shared" ref="AI164" si="884">SUMPRODUCT(E164:H164,AE164:AH164)/SUM(E164:H164)</f>
        <v>8.3349999999999994E-2</v>
      </c>
      <c r="AJ164" s="114">
        <f t="shared" si="860"/>
        <v>0.3478</v>
      </c>
      <c r="AK164" s="115">
        <f t="shared" si="879"/>
        <v>0.25713142857142857</v>
      </c>
      <c r="AL164" s="3"/>
      <c r="AM164" s="113">
        <f t="shared" si="866"/>
        <v>0.56520000000000004</v>
      </c>
      <c r="AN164" s="114">
        <f>V164+AE164</f>
        <v>0.5</v>
      </c>
      <c r="AO164" s="114">
        <f>W164+AF164</f>
        <v>0</v>
      </c>
      <c r="AP164" s="114">
        <f>X164+AG164</f>
        <v>0</v>
      </c>
      <c r="AQ164" s="114">
        <f>Y164+AH164</f>
        <v>0</v>
      </c>
      <c r="AR164" s="114">
        <f t="shared" ref="AR164" si="885">SUMPRODUCT(E164:H164,AN164:AQ164)/SUM(E164:H164)</f>
        <v>0.25</v>
      </c>
      <c r="AS164" s="114">
        <f t="shared" si="864"/>
        <v>0.56520000000000004</v>
      </c>
      <c r="AT164" s="115">
        <f t="shared" ref="AT164" si="886">((AR164*J164)+(AS164*D164))/I164</f>
        <v>0.45713142857142858</v>
      </c>
      <c r="AU164" s="3"/>
    </row>
    <row r="165" spans="1:47">
      <c r="A165" s="3"/>
      <c r="B165" s="12"/>
      <c r="C165" s="11" t="s">
        <v>72</v>
      </c>
      <c r="D165" s="85">
        <v>29</v>
      </c>
      <c r="E165" s="86" t="s">
        <v>48</v>
      </c>
      <c r="F165" s="86" t="s">
        <v>48</v>
      </c>
      <c r="G165" s="86" t="s">
        <v>48</v>
      </c>
      <c r="H165" s="87" t="s">
        <v>48</v>
      </c>
      <c r="I165" s="48">
        <f t="shared" si="852"/>
        <v>29</v>
      </c>
      <c r="J165" s="48">
        <f t="shared" si="853"/>
        <v>0</v>
      </c>
      <c r="K165" s="88">
        <f t="shared" si="854"/>
        <v>0</v>
      </c>
      <c r="L165" s="14"/>
      <c r="M165" s="76">
        <v>1.66</v>
      </c>
      <c r="N165" s="27" t="s">
        <v>48</v>
      </c>
      <c r="O165" s="27" t="s">
        <v>48</v>
      </c>
      <c r="P165" s="27" t="s">
        <v>48</v>
      </c>
      <c r="Q165" s="27" t="s">
        <v>48</v>
      </c>
      <c r="R165" s="27" t="s">
        <v>48</v>
      </c>
      <c r="S165" s="77">
        <f t="shared" si="856"/>
        <v>1.66</v>
      </c>
      <c r="T165" s="3"/>
      <c r="U165" s="135">
        <v>0.27589999999999998</v>
      </c>
      <c r="V165" s="114" t="s">
        <v>48</v>
      </c>
      <c r="W165" s="114" t="s">
        <v>48</v>
      </c>
      <c r="X165" s="114" t="s">
        <v>48</v>
      </c>
      <c r="Y165" s="114" t="s">
        <v>48</v>
      </c>
      <c r="Z165" s="114" t="s">
        <v>48</v>
      </c>
      <c r="AA165" s="114">
        <f t="shared" si="858"/>
        <v>0.27589999999999998</v>
      </c>
      <c r="AB165" s="115">
        <f>U165</f>
        <v>0.27589999999999998</v>
      </c>
      <c r="AC165" s="3"/>
      <c r="AD165" s="135">
        <v>0.13789999999999999</v>
      </c>
      <c r="AE165" s="114" t="s">
        <v>48</v>
      </c>
      <c r="AF165" s="114" t="s">
        <v>48</v>
      </c>
      <c r="AG165" s="114" t="s">
        <v>48</v>
      </c>
      <c r="AH165" s="114" t="s">
        <v>48</v>
      </c>
      <c r="AI165" s="114" t="s">
        <v>48</v>
      </c>
      <c r="AJ165" s="114">
        <f t="shared" si="860"/>
        <v>0.13789999999999999</v>
      </c>
      <c r="AK165" s="115">
        <f>AJ165</f>
        <v>0.13789999999999999</v>
      </c>
      <c r="AL165" s="3"/>
      <c r="AM165" s="113">
        <f t="shared" si="866"/>
        <v>0.41379999999999995</v>
      </c>
      <c r="AN165" s="114" t="s">
        <v>48</v>
      </c>
      <c r="AO165" s="114" t="s">
        <v>48</v>
      </c>
      <c r="AP165" s="102" t="s">
        <v>48</v>
      </c>
      <c r="AQ165" s="114" t="s">
        <v>48</v>
      </c>
      <c r="AR165" s="114" t="s">
        <v>48</v>
      </c>
      <c r="AS165" s="114">
        <f t="shared" si="864"/>
        <v>0.41379999999999995</v>
      </c>
      <c r="AT165" s="44" t="s">
        <v>48</v>
      </c>
      <c r="AU165" s="3"/>
    </row>
    <row r="166" spans="1:47">
      <c r="A166" s="3"/>
      <c r="B166" s="12"/>
      <c r="C166" s="11" t="s">
        <v>72</v>
      </c>
      <c r="D166" s="85">
        <v>13</v>
      </c>
      <c r="E166" s="85">
        <v>1</v>
      </c>
      <c r="F166" s="85">
        <v>4</v>
      </c>
      <c r="G166" s="86" t="s">
        <v>48</v>
      </c>
      <c r="H166" s="91">
        <v>1</v>
      </c>
      <c r="I166" s="48">
        <f t="shared" si="852"/>
        <v>19</v>
      </c>
      <c r="J166" s="48">
        <f t="shared" si="853"/>
        <v>6</v>
      </c>
      <c r="K166" s="88">
        <f t="shared" si="854"/>
        <v>0.31578947368421051</v>
      </c>
      <c r="L166" s="14"/>
      <c r="M166" s="76">
        <v>3.38</v>
      </c>
      <c r="N166" s="27">
        <v>4</v>
      </c>
      <c r="O166" s="27">
        <v>3.5</v>
      </c>
      <c r="P166" s="27" t="s">
        <v>48</v>
      </c>
      <c r="Q166" s="27">
        <v>3</v>
      </c>
      <c r="R166" s="27">
        <f t="shared" ref="R166:R176" si="887">SUMPRODUCT(E166:H166,N166:Q166)/SUM(E166:H166)</f>
        <v>3.5</v>
      </c>
      <c r="S166" s="77">
        <f t="shared" si="856"/>
        <v>3.38</v>
      </c>
      <c r="T166" s="3"/>
      <c r="U166" s="135">
        <v>7.6899999999999996E-2</v>
      </c>
      <c r="V166" s="121">
        <v>0</v>
      </c>
      <c r="W166" s="121">
        <v>0</v>
      </c>
      <c r="X166" s="114" t="s">
        <v>48</v>
      </c>
      <c r="Y166" s="121">
        <v>0</v>
      </c>
      <c r="Z166" s="114">
        <f t="shared" ref="Z166:Z176" si="888">SUMPRODUCT(E166:H166,V166:Y166)/SUM(E166:H166)</f>
        <v>0</v>
      </c>
      <c r="AA166" s="114">
        <f t="shared" si="858"/>
        <v>7.6899999999999996E-2</v>
      </c>
      <c r="AB166" s="115">
        <f t="shared" ref="AB166:AB176" si="889">((Z166*J166)+(AA166*D166))/I166</f>
        <v>5.2615789473684206E-2</v>
      </c>
      <c r="AC166" s="3"/>
      <c r="AD166" s="135">
        <v>7.6899999999999996E-2</v>
      </c>
      <c r="AE166" s="121">
        <v>0</v>
      </c>
      <c r="AF166" s="121">
        <v>0</v>
      </c>
      <c r="AG166" s="114" t="s">
        <v>48</v>
      </c>
      <c r="AH166" s="121">
        <v>0</v>
      </c>
      <c r="AI166" s="114">
        <f t="shared" ref="AI166:AI176" si="890">SUMPRODUCT(E166:H166,AE166:AH166)/SUM(E166:H166)</f>
        <v>0</v>
      </c>
      <c r="AJ166" s="114">
        <f t="shared" si="860"/>
        <v>7.6899999999999996E-2</v>
      </c>
      <c r="AK166" s="115">
        <f t="shared" ref="AK166:AK176" si="891">((AI166*J166)+(AJ166*D166))/I166</f>
        <v>5.2615789473684206E-2</v>
      </c>
      <c r="AL166" s="3"/>
      <c r="AM166" s="113">
        <f t="shared" si="866"/>
        <v>0.15379999999999999</v>
      </c>
      <c r="AN166" s="114">
        <f>V166+AE166</f>
        <v>0</v>
      </c>
      <c r="AO166" s="114">
        <f>W166+AF166</f>
        <v>0</v>
      </c>
      <c r="AP166" s="102" t="s">
        <v>48</v>
      </c>
      <c r="AQ166" s="114">
        <f>Y166+AH166</f>
        <v>0</v>
      </c>
      <c r="AR166" s="114">
        <f t="shared" ref="AR166:AR176" si="892">SUMPRODUCT(E166:H166,AN166:AQ166)/SUM(E166:H166)</f>
        <v>0</v>
      </c>
      <c r="AS166" s="114">
        <f t="shared" si="864"/>
        <v>0.15379999999999999</v>
      </c>
      <c r="AT166" s="115">
        <f t="shared" ref="AT166:AT176" si="893">((AR166*J166)+(AS166*D166))/I166</f>
        <v>0.10523157894736841</v>
      </c>
      <c r="AU166" s="3"/>
    </row>
    <row r="167" spans="1:47">
      <c r="A167" s="3"/>
      <c r="B167" s="12"/>
      <c r="C167" s="11" t="s">
        <v>72</v>
      </c>
      <c r="D167" s="85">
        <v>16</v>
      </c>
      <c r="E167" s="85">
        <v>2</v>
      </c>
      <c r="F167" s="85">
        <v>1</v>
      </c>
      <c r="G167" s="85">
        <v>3</v>
      </c>
      <c r="H167" s="87" t="s">
        <v>48</v>
      </c>
      <c r="I167" s="48">
        <f t="shared" si="852"/>
        <v>22</v>
      </c>
      <c r="J167" s="48">
        <f t="shared" si="853"/>
        <v>6</v>
      </c>
      <c r="K167" s="88">
        <f t="shared" si="854"/>
        <v>0.27272727272727271</v>
      </c>
      <c r="L167" s="14"/>
      <c r="M167" s="76">
        <v>2.19</v>
      </c>
      <c r="N167" s="27">
        <v>1.5</v>
      </c>
      <c r="O167" s="27">
        <v>4</v>
      </c>
      <c r="P167" s="27">
        <v>3.67</v>
      </c>
      <c r="Q167" s="27" t="s">
        <v>48</v>
      </c>
      <c r="R167" s="27">
        <f t="shared" si="887"/>
        <v>3.0016666666666665</v>
      </c>
      <c r="S167" s="77">
        <f t="shared" si="856"/>
        <v>2.19</v>
      </c>
      <c r="T167" s="3"/>
      <c r="U167" s="135">
        <v>0.125</v>
      </c>
      <c r="V167" s="121">
        <v>0.5</v>
      </c>
      <c r="W167" s="121">
        <v>0</v>
      </c>
      <c r="X167" s="121">
        <v>0</v>
      </c>
      <c r="Y167" s="114" t="s">
        <v>48</v>
      </c>
      <c r="Z167" s="114">
        <f t="shared" si="888"/>
        <v>0.16666666666666666</v>
      </c>
      <c r="AA167" s="114">
        <f t="shared" si="858"/>
        <v>0.125</v>
      </c>
      <c r="AB167" s="115">
        <f t="shared" si="889"/>
        <v>0.13636363636363635</v>
      </c>
      <c r="AC167" s="3"/>
      <c r="AD167" s="135">
        <v>0.1875</v>
      </c>
      <c r="AE167" s="121">
        <v>0</v>
      </c>
      <c r="AF167" s="121">
        <v>0</v>
      </c>
      <c r="AG167" s="121">
        <v>0</v>
      </c>
      <c r="AH167" s="114" t="s">
        <v>48</v>
      </c>
      <c r="AI167" s="114">
        <f t="shared" si="890"/>
        <v>0</v>
      </c>
      <c r="AJ167" s="114">
        <f t="shared" si="860"/>
        <v>0.1875</v>
      </c>
      <c r="AK167" s="115">
        <f t="shared" si="891"/>
        <v>0.13636363636363635</v>
      </c>
      <c r="AL167" s="3"/>
      <c r="AM167" s="113">
        <f t="shared" si="866"/>
        <v>0.3125</v>
      </c>
      <c r="AN167" s="114">
        <f>V167+AE167</f>
        <v>0.5</v>
      </c>
      <c r="AO167" s="114">
        <f>W167+AF167</f>
        <v>0</v>
      </c>
      <c r="AP167" s="114">
        <f>X167+AG167</f>
        <v>0</v>
      </c>
      <c r="AQ167" s="114" t="s">
        <v>48</v>
      </c>
      <c r="AR167" s="114">
        <f t="shared" si="892"/>
        <v>0.16666666666666666</v>
      </c>
      <c r="AS167" s="114">
        <f t="shared" si="864"/>
        <v>0.3125</v>
      </c>
      <c r="AT167" s="115">
        <f t="shared" si="893"/>
        <v>0.27272727272727271</v>
      </c>
      <c r="AU167" s="3"/>
    </row>
    <row r="168" spans="1:47">
      <c r="A168" s="3"/>
      <c r="B168" s="12"/>
      <c r="C168" s="11" t="s">
        <v>72</v>
      </c>
      <c r="D168" s="90">
        <v>15</v>
      </c>
      <c r="E168" s="90">
        <v>3</v>
      </c>
      <c r="F168" s="86" t="s">
        <v>48</v>
      </c>
      <c r="G168" s="90">
        <v>1</v>
      </c>
      <c r="H168" s="87" t="s">
        <v>48</v>
      </c>
      <c r="I168" s="48">
        <f t="shared" si="852"/>
        <v>19</v>
      </c>
      <c r="J168" s="48">
        <f t="shared" si="853"/>
        <v>4</v>
      </c>
      <c r="K168" s="88">
        <f t="shared" si="854"/>
        <v>0.21052631578947367</v>
      </c>
      <c r="L168" s="14"/>
      <c r="M168" s="76">
        <v>2.0699999999999998</v>
      </c>
      <c r="N168" s="27">
        <v>2.67</v>
      </c>
      <c r="O168" s="27" t="s">
        <v>48</v>
      </c>
      <c r="P168" s="27">
        <v>4</v>
      </c>
      <c r="Q168" s="27" t="s">
        <v>48</v>
      </c>
      <c r="R168" s="27">
        <f t="shared" si="887"/>
        <v>3.0024999999999999</v>
      </c>
      <c r="S168" s="77">
        <f t="shared" si="856"/>
        <v>2.0699999999999998</v>
      </c>
      <c r="T168" s="3"/>
      <c r="U168" s="135">
        <v>0.2</v>
      </c>
      <c r="V168" s="121">
        <v>0</v>
      </c>
      <c r="W168" s="114" t="s">
        <v>48</v>
      </c>
      <c r="X168" s="121">
        <v>0</v>
      </c>
      <c r="Y168" s="114" t="s">
        <v>48</v>
      </c>
      <c r="Z168" s="114">
        <f t="shared" si="888"/>
        <v>0</v>
      </c>
      <c r="AA168" s="114">
        <f t="shared" si="858"/>
        <v>0.2</v>
      </c>
      <c r="AB168" s="115">
        <f t="shared" si="889"/>
        <v>0.15789473684210525</v>
      </c>
      <c r="AC168" s="3"/>
      <c r="AD168" s="135">
        <v>6.6699999999999995E-2</v>
      </c>
      <c r="AE168" s="121">
        <v>0</v>
      </c>
      <c r="AF168" s="114" t="s">
        <v>48</v>
      </c>
      <c r="AG168" s="121">
        <v>0</v>
      </c>
      <c r="AH168" s="114" t="s">
        <v>48</v>
      </c>
      <c r="AI168" s="114">
        <f t="shared" si="890"/>
        <v>0</v>
      </c>
      <c r="AJ168" s="114">
        <f t="shared" si="860"/>
        <v>6.6699999999999995E-2</v>
      </c>
      <c r="AK168" s="115">
        <f t="shared" si="891"/>
        <v>5.2657894736842105E-2</v>
      </c>
      <c r="AL168" s="3"/>
      <c r="AM168" s="113">
        <f t="shared" si="866"/>
        <v>0.26669999999999999</v>
      </c>
      <c r="AN168" s="114">
        <f>V168+AE168</f>
        <v>0</v>
      </c>
      <c r="AO168" s="114" t="s">
        <v>48</v>
      </c>
      <c r="AP168" s="114">
        <f>X168+AG168</f>
        <v>0</v>
      </c>
      <c r="AQ168" s="114" t="s">
        <v>48</v>
      </c>
      <c r="AR168" s="114">
        <f t="shared" si="892"/>
        <v>0</v>
      </c>
      <c r="AS168" s="114">
        <f t="shared" si="864"/>
        <v>0.26669999999999999</v>
      </c>
      <c r="AT168" s="115">
        <f t="shared" si="893"/>
        <v>0.21055263157894735</v>
      </c>
      <c r="AU168" s="3"/>
    </row>
    <row r="169" spans="1:47">
      <c r="A169" s="3"/>
      <c r="B169" s="12"/>
      <c r="C169" s="11" t="s">
        <v>72</v>
      </c>
      <c r="D169" s="90">
        <v>11</v>
      </c>
      <c r="E169" s="90">
        <v>5</v>
      </c>
      <c r="F169" s="90">
        <v>1</v>
      </c>
      <c r="G169" s="90">
        <v>1</v>
      </c>
      <c r="H169" s="91">
        <v>1</v>
      </c>
      <c r="I169" s="48">
        <f t="shared" si="852"/>
        <v>19</v>
      </c>
      <c r="J169" s="48">
        <f t="shared" si="853"/>
        <v>8</v>
      </c>
      <c r="K169" s="88">
        <f t="shared" si="854"/>
        <v>0.42105263157894735</v>
      </c>
      <c r="L169" s="14"/>
      <c r="M169" s="76">
        <v>2.4500000000000002</v>
      </c>
      <c r="N169" s="27">
        <v>2.8</v>
      </c>
      <c r="O169" s="27">
        <v>3</v>
      </c>
      <c r="P169" s="27">
        <v>3</v>
      </c>
      <c r="Q169" s="27">
        <v>4</v>
      </c>
      <c r="R169" s="27">
        <f t="shared" si="887"/>
        <v>3</v>
      </c>
      <c r="S169" s="77">
        <f t="shared" si="856"/>
        <v>2.4500000000000002</v>
      </c>
      <c r="T169" s="3"/>
      <c r="U169" s="135">
        <v>9.0899999999999995E-2</v>
      </c>
      <c r="V169" s="121">
        <v>0.2</v>
      </c>
      <c r="W169" s="121">
        <v>0</v>
      </c>
      <c r="X169" s="121">
        <v>0</v>
      </c>
      <c r="Y169" s="121">
        <v>0</v>
      </c>
      <c r="Z169" s="114">
        <f t="shared" si="888"/>
        <v>0.125</v>
      </c>
      <c r="AA169" s="114">
        <f t="shared" si="858"/>
        <v>9.0899999999999995E-2</v>
      </c>
      <c r="AB169" s="115">
        <f t="shared" si="889"/>
        <v>0.10525789473684209</v>
      </c>
      <c r="AC169" s="3"/>
      <c r="AD169" s="135">
        <v>9.0899999999999995E-2</v>
      </c>
      <c r="AE169" s="121">
        <v>0</v>
      </c>
      <c r="AF169" s="121">
        <v>0</v>
      </c>
      <c r="AG169" s="121">
        <v>0</v>
      </c>
      <c r="AH169" s="121">
        <v>0</v>
      </c>
      <c r="AI169" s="114">
        <f t="shared" si="890"/>
        <v>0</v>
      </c>
      <c r="AJ169" s="114">
        <f t="shared" si="860"/>
        <v>9.0899999999999995E-2</v>
      </c>
      <c r="AK169" s="115">
        <f t="shared" si="891"/>
        <v>5.2626315789473681E-2</v>
      </c>
      <c r="AL169" s="3"/>
      <c r="AM169" s="113">
        <f t="shared" si="866"/>
        <v>0.18179999999999999</v>
      </c>
      <c r="AN169" s="114">
        <f>V169+AE169</f>
        <v>0.2</v>
      </c>
      <c r="AO169" s="114">
        <f t="shared" ref="AO169:AO176" si="894">W169+AF169</f>
        <v>0</v>
      </c>
      <c r="AP169" s="114">
        <f>X169+AG169</f>
        <v>0</v>
      </c>
      <c r="AQ169" s="114">
        <f>Y169+AH169</f>
        <v>0</v>
      </c>
      <c r="AR169" s="114">
        <f t="shared" si="892"/>
        <v>0.125</v>
      </c>
      <c r="AS169" s="114">
        <f t="shared" si="864"/>
        <v>0.18179999999999999</v>
      </c>
      <c r="AT169" s="115">
        <f t="shared" si="893"/>
        <v>0.15788421052631577</v>
      </c>
      <c r="AU169" s="3"/>
    </row>
    <row r="170" spans="1:47">
      <c r="A170" s="3"/>
      <c r="B170" s="12"/>
      <c r="C170" s="11" t="s">
        <v>72</v>
      </c>
      <c r="D170" s="90">
        <v>16</v>
      </c>
      <c r="E170" s="90">
        <v>5</v>
      </c>
      <c r="F170" s="90">
        <v>2</v>
      </c>
      <c r="G170" s="86" t="s">
        <v>48</v>
      </c>
      <c r="H170" s="91">
        <v>1</v>
      </c>
      <c r="I170" s="48">
        <f t="shared" si="852"/>
        <v>24</v>
      </c>
      <c r="J170" s="48">
        <f t="shared" si="853"/>
        <v>8</v>
      </c>
      <c r="K170" s="88">
        <f t="shared" si="854"/>
        <v>0.33333333333333331</v>
      </c>
      <c r="L170" s="14"/>
      <c r="M170" s="76">
        <v>2.31</v>
      </c>
      <c r="N170" s="27">
        <v>2.8</v>
      </c>
      <c r="O170" s="27">
        <v>3</v>
      </c>
      <c r="P170" s="27" t="s">
        <v>48</v>
      </c>
      <c r="Q170" s="27">
        <v>4</v>
      </c>
      <c r="R170" s="27">
        <f t="shared" si="887"/>
        <v>3</v>
      </c>
      <c r="S170" s="77">
        <f t="shared" si="856"/>
        <v>2.31</v>
      </c>
      <c r="T170" s="3"/>
      <c r="U170" s="135">
        <v>6.25E-2</v>
      </c>
      <c r="V170" s="121">
        <v>0.2</v>
      </c>
      <c r="W170" s="121">
        <v>0</v>
      </c>
      <c r="X170" s="114" t="s">
        <v>48</v>
      </c>
      <c r="Y170" s="121">
        <v>0</v>
      </c>
      <c r="Z170" s="114">
        <f t="shared" si="888"/>
        <v>0.125</v>
      </c>
      <c r="AA170" s="114">
        <f t="shared" si="858"/>
        <v>6.25E-2</v>
      </c>
      <c r="AB170" s="115">
        <f t="shared" si="889"/>
        <v>8.3333333333333329E-2</v>
      </c>
      <c r="AC170" s="3"/>
      <c r="AD170" s="135">
        <v>0.1875</v>
      </c>
      <c r="AE170" s="121">
        <v>0</v>
      </c>
      <c r="AF170" s="121">
        <v>0</v>
      </c>
      <c r="AG170" s="114" t="s">
        <v>48</v>
      </c>
      <c r="AH170" s="121">
        <v>0</v>
      </c>
      <c r="AI170" s="114">
        <f t="shared" si="890"/>
        <v>0</v>
      </c>
      <c r="AJ170" s="114">
        <f t="shared" si="860"/>
        <v>0.1875</v>
      </c>
      <c r="AK170" s="115">
        <f t="shared" si="891"/>
        <v>0.125</v>
      </c>
      <c r="AL170" s="3"/>
      <c r="AM170" s="113">
        <f t="shared" si="866"/>
        <v>0.25</v>
      </c>
      <c r="AN170" s="114">
        <f>V170+AE170</f>
        <v>0.2</v>
      </c>
      <c r="AO170" s="114">
        <f t="shared" si="894"/>
        <v>0</v>
      </c>
      <c r="AP170" s="102" t="s">
        <v>48</v>
      </c>
      <c r="AQ170" s="114">
        <f>Y170+AH170</f>
        <v>0</v>
      </c>
      <c r="AR170" s="114">
        <f t="shared" si="892"/>
        <v>0.125</v>
      </c>
      <c r="AS170" s="114">
        <f t="shared" si="864"/>
        <v>0.25</v>
      </c>
      <c r="AT170" s="115">
        <f t="shared" si="893"/>
        <v>0.20833333333333334</v>
      </c>
      <c r="AU170" s="3"/>
    </row>
    <row r="171" spans="1:47">
      <c r="A171" s="3"/>
      <c r="B171" s="12"/>
      <c r="C171" s="11" t="s">
        <v>72</v>
      </c>
      <c r="D171" s="90">
        <v>17</v>
      </c>
      <c r="E171" s="86" t="s">
        <v>48</v>
      </c>
      <c r="F171" s="90">
        <v>1</v>
      </c>
      <c r="G171" s="86" t="s">
        <v>48</v>
      </c>
      <c r="H171" s="87" t="s">
        <v>48</v>
      </c>
      <c r="I171" s="48">
        <f t="shared" si="852"/>
        <v>18</v>
      </c>
      <c r="J171" s="48">
        <f t="shared" si="853"/>
        <v>1</v>
      </c>
      <c r="K171" s="88">
        <f t="shared" si="854"/>
        <v>5.5555555555555552E-2</v>
      </c>
      <c r="L171" s="14"/>
      <c r="M171" s="76">
        <v>2.71</v>
      </c>
      <c r="N171" s="27" t="s">
        <v>48</v>
      </c>
      <c r="O171" s="27">
        <v>2</v>
      </c>
      <c r="P171" s="27" t="s">
        <v>48</v>
      </c>
      <c r="Q171" s="27" t="s">
        <v>48</v>
      </c>
      <c r="R171" s="27">
        <f t="shared" si="887"/>
        <v>2</v>
      </c>
      <c r="S171" s="77">
        <f t="shared" si="856"/>
        <v>2.71</v>
      </c>
      <c r="T171" s="3"/>
      <c r="U171" s="135">
        <v>0</v>
      </c>
      <c r="V171" s="114" t="s">
        <v>48</v>
      </c>
      <c r="W171" s="121">
        <v>0</v>
      </c>
      <c r="X171" s="114" t="s">
        <v>48</v>
      </c>
      <c r="Y171" s="114" t="s">
        <v>48</v>
      </c>
      <c r="Z171" s="114">
        <f t="shared" si="888"/>
        <v>0</v>
      </c>
      <c r="AA171" s="114">
        <f t="shared" si="858"/>
        <v>0</v>
      </c>
      <c r="AB171" s="115">
        <f t="shared" si="889"/>
        <v>0</v>
      </c>
      <c r="AC171" s="3"/>
      <c r="AD171" s="135">
        <v>5.8799999999999998E-2</v>
      </c>
      <c r="AE171" s="114" t="s">
        <v>48</v>
      </c>
      <c r="AF171" s="121">
        <v>0</v>
      </c>
      <c r="AG171" s="114" t="s">
        <v>48</v>
      </c>
      <c r="AH171" s="114" t="s">
        <v>48</v>
      </c>
      <c r="AI171" s="114">
        <f t="shared" si="890"/>
        <v>0</v>
      </c>
      <c r="AJ171" s="114">
        <f t="shared" si="860"/>
        <v>5.8799999999999998E-2</v>
      </c>
      <c r="AK171" s="115">
        <f t="shared" si="891"/>
        <v>5.553333333333333E-2</v>
      </c>
      <c r="AL171" s="3"/>
      <c r="AM171" s="113">
        <f t="shared" si="866"/>
        <v>5.8799999999999998E-2</v>
      </c>
      <c r="AN171" s="114" t="s">
        <v>48</v>
      </c>
      <c r="AO171" s="114">
        <f t="shared" si="894"/>
        <v>0</v>
      </c>
      <c r="AP171" s="102" t="s">
        <v>48</v>
      </c>
      <c r="AQ171" s="114" t="s">
        <v>48</v>
      </c>
      <c r="AR171" s="114">
        <f t="shared" si="892"/>
        <v>0</v>
      </c>
      <c r="AS171" s="114">
        <f t="shared" si="864"/>
        <v>5.8799999999999998E-2</v>
      </c>
      <c r="AT171" s="115">
        <f t="shared" si="893"/>
        <v>5.553333333333333E-2</v>
      </c>
      <c r="AU171" s="3"/>
    </row>
    <row r="172" spans="1:47">
      <c r="A172" s="3"/>
      <c r="B172" s="12"/>
      <c r="C172" s="11" t="s">
        <v>72</v>
      </c>
      <c r="D172" s="90">
        <v>6</v>
      </c>
      <c r="E172" s="90">
        <v>4</v>
      </c>
      <c r="F172" s="90">
        <v>9</v>
      </c>
      <c r="G172" s="90">
        <v>6</v>
      </c>
      <c r="H172" s="87" t="s">
        <v>48</v>
      </c>
      <c r="I172" s="48">
        <f t="shared" si="852"/>
        <v>25</v>
      </c>
      <c r="J172" s="48">
        <f t="shared" si="853"/>
        <v>19</v>
      </c>
      <c r="K172" s="88">
        <f t="shared" si="854"/>
        <v>0.76</v>
      </c>
      <c r="L172" s="14"/>
      <c r="M172" s="76">
        <v>2.83</v>
      </c>
      <c r="N172" s="27">
        <v>1</v>
      </c>
      <c r="O172" s="27">
        <v>1.67</v>
      </c>
      <c r="P172" s="27">
        <v>3.67</v>
      </c>
      <c r="Q172" s="27" t="s">
        <v>48</v>
      </c>
      <c r="R172" s="27">
        <f t="shared" si="887"/>
        <v>2.1605263157894736</v>
      </c>
      <c r="S172" s="77">
        <f t="shared" si="856"/>
        <v>2.83</v>
      </c>
      <c r="T172" s="3"/>
      <c r="U172" s="135">
        <v>0.33329999999999999</v>
      </c>
      <c r="V172" s="121">
        <v>0.75</v>
      </c>
      <c r="W172" s="121">
        <v>0.33329999999999999</v>
      </c>
      <c r="X172" s="121">
        <v>0</v>
      </c>
      <c r="Y172" s="114" t="s">
        <v>48</v>
      </c>
      <c r="Z172" s="114">
        <f t="shared" si="888"/>
        <v>0.31577368421052632</v>
      </c>
      <c r="AA172" s="114">
        <f t="shared" si="858"/>
        <v>0.33329999999999999</v>
      </c>
      <c r="AB172" s="115">
        <f t="shared" si="889"/>
        <v>0.31997999999999999</v>
      </c>
      <c r="AC172" s="3"/>
      <c r="AD172" s="135">
        <v>0</v>
      </c>
      <c r="AE172" s="121">
        <v>0</v>
      </c>
      <c r="AF172" s="121">
        <v>0.1111</v>
      </c>
      <c r="AG172" s="121">
        <v>0</v>
      </c>
      <c r="AH172" s="114" t="s">
        <v>48</v>
      </c>
      <c r="AI172" s="114">
        <f t="shared" si="890"/>
        <v>5.2626315789473688E-2</v>
      </c>
      <c r="AJ172" s="114">
        <f t="shared" si="860"/>
        <v>0</v>
      </c>
      <c r="AK172" s="115">
        <f t="shared" si="891"/>
        <v>3.9996000000000004E-2</v>
      </c>
      <c r="AL172" s="3"/>
      <c r="AM172" s="113">
        <f t="shared" si="866"/>
        <v>0.33329999999999999</v>
      </c>
      <c r="AN172" s="114">
        <f>V172+AE172</f>
        <v>0.75</v>
      </c>
      <c r="AO172" s="114">
        <f t="shared" si="894"/>
        <v>0.44440000000000002</v>
      </c>
      <c r="AP172" s="114">
        <f>X172+AG172</f>
        <v>0</v>
      </c>
      <c r="AQ172" s="114" t="s">
        <v>48</v>
      </c>
      <c r="AR172" s="114">
        <f t="shared" si="892"/>
        <v>0.36840000000000001</v>
      </c>
      <c r="AS172" s="114">
        <f t="shared" si="864"/>
        <v>0.33329999999999999</v>
      </c>
      <c r="AT172" s="115">
        <f t="shared" si="893"/>
        <v>0.35997599999999996</v>
      </c>
      <c r="AU172" s="3"/>
    </row>
    <row r="173" spans="1:47">
      <c r="A173" s="3"/>
      <c r="B173" s="12"/>
      <c r="C173" s="11" t="s">
        <v>72</v>
      </c>
      <c r="D173" s="90">
        <v>15</v>
      </c>
      <c r="E173" s="90">
        <v>3</v>
      </c>
      <c r="F173" s="90">
        <v>3</v>
      </c>
      <c r="G173" s="90">
        <v>2</v>
      </c>
      <c r="H173" s="91">
        <v>1</v>
      </c>
      <c r="I173" s="48">
        <f t="shared" si="852"/>
        <v>24</v>
      </c>
      <c r="J173" s="48">
        <f t="shared" si="853"/>
        <v>9</v>
      </c>
      <c r="K173" s="88">
        <f t="shared" si="854"/>
        <v>0.375</v>
      </c>
      <c r="L173" s="14"/>
      <c r="M173" s="76">
        <v>1.6</v>
      </c>
      <c r="N173" s="27">
        <v>2</v>
      </c>
      <c r="O173" s="27">
        <v>3.33</v>
      </c>
      <c r="P173" s="27">
        <v>3</v>
      </c>
      <c r="Q173" s="27">
        <v>1</v>
      </c>
      <c r="R173" s="27">
        <f t="shared" si="887"/>
        <v>2.5544444444444445</v>
      </c>
      <c r="S173" s="77">
        <f t="shared" si="856"/>
        <v>1.6</v>
      </c>
      <c r="T173" s="3"/>
      <c r="U173" s="135">
        <v>0.2</v>
      </c>
      <c r="V173" s="121">
        <v>0.33329999999999999</v>
      </c>
      <c r="W173" s="121">
        <v>0</v>
      </c>
      <c r="X173" s="121">
        <v>0</v>
      </c>
      <c r="Y173" s="121">
        <v>1</v>
      </c>
      <c r="Z173" s="114">
        <f t="shared" si="888"/>
        <v>0.22221111111111111</v>
      </c>
      <c r="AA173" s="114">
        <f t="shared" si="858"/>
        <v>0.2</v>
      </c>
      <c r="AB173" s="115">
        <f t="shared" si="889"/>
        <v>0.20832916666666668</v>
      </c>
      <c r="AC173" s="3"/>
      <c r="AD173" s="135">
        <v>0.26669999999999999</v>
      </c>
      <c r="AE173" s="121">
        <v>0</v>
      </c>
      <c r="AF173" s="121">
        <v>0</v>
      </c>
      <c r="AG173" s="121">
        <v>0</v>
      </c>
      <c r="AH173" s="121">
        <v>0</v>
      </c>
      <c r="AI173" s="114">
        <f t="shared" si="890"/>
        <v>0</v>
      </c>
      <c r="AJ173" s="114">
        <f t="shared" si="860"/>
        <v>0.26669999999999999</v>
      </c>
      <c r="AK173" s="115">
        <f t="shared" si="891"/>
        <v>0.16668749999999999</v>
      </c>
      <c r="AL173" s="3"/>
      <c r="AM173" s="113">
        <f t="shared" si="866"/>
        <v>0.4667</v>
      </c>
      <c r="AN173" s="114">
        <f>V173+AE173</f>
        <v>0.33329999999999999</v>
      </c>
      <c r="AO173" s="114">
        <f t="shared" si="894"/>
        <v>0</v>
      </c>
      <c r="AP173" s="114">
        <f>X173+AG173</f>
        <v>0</v>
      </c>
      <c r="AQ173" s="114">
        <f>Y173+AH173</f>
        <v>1</v>
      </c>
      <c r="AR173" s="114">
        <f t="shared" si="892"/>
        <v>0.22221111111111111</v>
      </c>
      <c r="AS173" s="114">
        <f t="shared" si="864"/>
        <v>0.4667</v>
      </c>
      <c r="AT173" s="115">
        <f t="shared" si="893"/>
        <v>0.37501666666666661</v>
      </c>
      <c r="AU173" s="3"/>
    </row>
    <row r="174" spans="1:47">
      <c r="A174" s="3"/>
      <c r="B174" s="12"/>
      <c r="C174" s="11" t="s">
        <v>72</v>
      </c>
      <c r="D174" s="85">
        <v>15</v>
      </c>
      <c r="E174" s="85">
        <v>3</v>
      </c>
      <c r="F174" s="85">
        <v>1</v>
      </c>
      <c r="G174" s="86" t="s">
        <v>48</v>
      </c>
      <c r="H174" s="87" t="s">
        <v>48</v>
      </c>
      <c r="I174" s="48">
        <f t="shared" si="852"/>
        <v>19</v>
      </c>
      <c r="J174" s="48">
        <f t="shared" si="853"/>
        <v>4</v>
      </c>
      <c r="K174" s="88">
        <f t="shared" si="854"/>
        <v>0.21052631578947367</v>
      </c>
      <c r="L174" s="14"/>
      <c r="M174" s="76">
        <v>1.1299999999999999</v>
      </c>
      <c r="N174" s="27">
        <v>2.67</v>
      </c>
      <c r="O174" s="27">
        <v>3</v>
      </c>
      <c r="P174" s="27" t="s">
        <v>48</v>
      </c>
      <c r="Q174" s="27" t="s">
        <v>48</v>
      </c>
      <c r="R174" s="27">
        <f t="shared" si="887"/>
        <v>2.7524999999999999</v>
      </c>
      <c r="S174" s="77">
        <f t="shared" si="856"/>
        <v>1.1299999999999999</v>
      </c>
      <c r="T174" s="3"/>
      <c r="U174" s="135">
        <v>0.33329999999999999</v>
      </c>
      <c r="V174" s="121">
        <v>0.33329999999999999</v>
      </c>
      <c r="W174" s="121">
        <v>0</v>
      </c>
      <c r="X174" s="114" t="s">
        <v>48</v>
      </c>
      <c r="Y174" s="114" t="s">
        <v>48</v>
      </c>
      <c r="Z174" s="114">
        <f t="shared" si="888"/>
        <v>0.249975</v>
      </c>
      <c r="AA174" s="114">
        <f t="shared" si="858"/>
        <v>0.33329999999999999</v>
      </c>
      <c r="AB174" s="115">
        <f t="shared" si="889"/>
        <v>0.31575789473684207</v>
      </c>
      <c r="AC174" s="3"/>
      <c r="AD174" s="135">
        <v>0.26669999999999999</v>
      </c>
      <c r="AE174" s="121">
        <v>0</v>
      </c>
      <c r="AF174" s="121">
        <v>0</v>
      </c>
      <c r="AG174" s="114" t="s">
        <v>48</v>
      </c>
      <c r="AH174" s="114" t="s">
        <v>48</v>
      </c>
      <c r="AI174" s="114">
        <f t="shared" si="890"/>
        <v>0</v>
      </c>
      <c r="AJ174" s="114">
        <f t="shared" si="860"/>
        <v>0.26669999999999999</v>
      </c>
      <c r="AK174" s="115">
        <f t="shared" si="891"/>
        <v>0.21055263157894735</v>
      </c>
      <c r="AL174" s="3"/>
      <c r="AM174" s="113">
        <f t="shared" si="866"/>
        <v>0.6</v>
      </c>
      <c r="AN174" s="114">
        <f>V174+AE174</f>
        <v>0.33329999999999999</v>
      </c>
      <c r="AO174" s="114">
        <f t="shared" si="894"/>
        <v>0</v>
      </c>
      <c r="AP174" s="102" t="s">
        <v>48</v>
      </c>
      <c r="AQ174" s="114" t="s">
        <v>48</v>
      </c>
      <c r="AR174" s="114">
        <f t="shared" si="892"/>
        <v>0.249975</v>
      </c>
      <c r="AS174" s="114">
        <f t="shared" si="864"/>
        <v>0.6</v>
      </c>
      <c r="AT174" s="115">
        <f t="shared" si="893"/>
        <v>0.52631052631578945</v>
      </c>
      <c r="AU174" s="3"/>
    </row>
    <row r="175" spans="1:47">
      <c r="A175" s="3"/>
      <c r="B175" s="12"/>
      <c r="C175" s="11" t="s">
        <v>72</v>
      </c>
      <c r="D175" s="85">
        <v>17</v>
      </c>
      <c r="E175" s="85">
        <v>2</v>
      </c>
      <c r="F175" s="85">
        <v>2</v>
      </c>
      <c r="G175" s="85">
        <v>1</v>
      </c>
      <c r="H175" s="87" t="s">
        <v>48</v>
      </c>
      <c r="I175" s="48">
        <f t="shared" si="852"/>
        <v>22</v>
      </c>
      <c r="J175" s="48">
        <f t="shared" si="853"/>
        <v>5</v>
      </c>
      <c r="K175" s="88">
        <f t="shared" si="854"/>
        <v>0.22727272727272727</v>
      </c>
      <c r="L175" s="14"/>
      <c r="M175" s="76">
        <v>1.82</v>
      </c>
      <c r="N175" s="27">
        <v>2</v>
      </c>
      <c r="O175" s="27">
        <v>3</v>
      </c>
      <c r="P175" s="27">
        <v>3</v>
      </c>
      <c r="Q175" s="27" t="s">
        <v>48</v>
      </c>
      <c r="R175" s="27">
        <f t="shared" si="887"/>
        <v>2.6</v>
      </c>
      <c r="S175" s="77">
        <f t="shared" si="856"/>
        <v>1.82</v>
      </c>
      <c r="T175" s="3"/>
      <c r="U175" s="135">
        <v>0.35289999999999999</v>
      </c>
      <c r="V175" s="121">
        <v>0.5</v>
      </c>
      <c r="W175" s="121">
        <v>0</v>
      </c>
      <c r="X175" s="121">
        <v>0</v>
      </c>
      <c r="Y175" s="114" t="s">
        <v>48</v>
      </c>
      <c r="Z175" s="114">
        <f t="shared" si="888"/>
        <v>0.2</v>
      </c>
      <c r="AA175" s="114">
        <f t="shared" si="858"/>
        <v>0.35289999999999999</v>
      </c>
      <c r="AB175" s="115">
        <f t="shared" si="889"/>
        <v>0.31814999999999999</v>
      </c>
      <c r="AC175" s="3"/>
      <c r="AD175" s="135">
        <v>5.8799999999999998E-2</v>
      </c>
      <c r="AE175" s="121">
        <v>0</v>
      </c>
      <c r="AF175" s="121">
        <v>0</v>
      </c>
      <c r="AG175" s="121">
        <v>0</v>
      </c>
      <c r="AH175" s="114" t="s">
        <v>48</v>
      </c>
      <c r="AI175" s="114">
        <f t="shared" si="890"/>
        <v>0</v>
      </c>
      <c r="AJ175" s="114">
        <f t="shared" si="860"/>
        <v>5.8799999999999998E-2</v>
      </c>
      <c r="AK175" s="115">
        <f t="shared" si="891"/>
        <v>4.5436363636363636E-2</v>
      </c>
      <c r="AL175" s="3"/>
      <c r="AM175" s="113">
        <f t="shared" si="866"/>
        <v>0.41170000000000001</v>
      </c>
      <c r="AN175" s="114">
        <f>V175+AE175</f>
        <v>0.5</v>
      </c>
      <c r="AO175" s="114">
        <f t="shared" si="894"/>
        <v>0</v>
      </c>
      <c r="AP175" s="114">
        <f>X175+AG175</f>
        <v>0</v>
      </c>
      <c r="AQ175" s="114" t="s">
        <v>48</v>
      </c>
      <c r="AR175" s="114">
        <f t="shared" si="892"/>
        <v>0.2</v>
      </c>
      <c r="AS175" s="114">
        <f t="shared" si="864"/>
        <v>0.41170000000000001</v>
      </c>
      <c r="AT175" s="115">
        <f t="shared" si="893"/>
        <v>0.36358636363636365</v>
      </c>
      <c r="AU175" s="3"/>
    </row>
    <row r="176" spans="1:47" ht="15.95" thickBot="1">
      <c r="A176" s="3"/>
      <c r="B176" s="12"/>
      <c r="C176" s="11" t="s">
        <v>72</v>
      </c>
      <c r="D176" s="90">
        <v>15</v>
      </c>
      <c r="E176" s="90">
        <v>1</v>
      </c>
      <c r="F176" s="90">
        <v>2</v>
      </c>
      <c r="G176" s="90">
        <v>2</v>
      </c>
      <c r="H176" s="87">
        <v>2</v>
      </c>
      <c r="I176" s="48">
        <f t="shared" si="852"/>
        <v>22</v>
      </c>
      <c r="J176" s="48">
        <f t="shared" si="853"/>
        <v>7</v>
      </c>
      <c r="K176" s="88">
        <f t="shared" si="854"/>
        <v>0.31818181818181818</v>
      </c>
      <c r="L176" s="14"/>
      <c r="M176" s="78">
        <v>1.87</v>
      </c>
      <c r="N176" s="79">
        <v>2</v>
      </c>
      <c r="O176" s="79">
        <v>0</v>
      </c>
      <c r="P176" s="79">
        <v>2</v>
      </c>
      <c r="Q176" s="79">
        <v>2</v>
      </c>
      <c r="R176" s="79">
        <f t="shared" si="887"/>
        <v>1.4285714285714286</v>
      </c>
      <c r="S176" s="80">
        <f t="shared" si="856"/>
        <v>1.87</v>
      </c>
      <c r="T176" s="3"/>
      <c r="U176" s="136">
        <v>6.6699999999999995E-2</v>
      </c>
      <c r="V176" s="140">
        <v>0</v>
      </c>
      <c r="W176" s="140">
        <v>1</v>
      </c>
      <c r="X176" s="140">
        <v>0</v>
      </c>
      <c r="Y176" s="140">
        <v>0</v>
      </c>
      <c r="Z176" s="125">
        <f t="shared" si="888"/>
        <v>0.2857142857142857</v>
      </c>
      <c r="AA176" s="125">
        <f t="shared" si="858"/>
        <v>6.6699999999999995E-2</v>
      </c>
      <c r="AB176" s="126">
        <f t="shared" si="889"/>
        <v>0.13638636363636361</v>
      </c>
      <c r="AC176" s="3"/>
      <c r="AD176" s="136">
        <v>0.33329999999999999</v>
      </c>
      <c r="AE176" s="140">
        <v>0</v>
      </c>
      <c r="AF176" s="140">
        <v>0</v>
      </c>
      <c r="AG176" s="140">
        <v>0.5</v>
      </c>
      <c r="AH176" s="140">
        <v>0</v>
      </c>
      <c r="AI176" s="125">
        <f t="shared" si="890"/>
        <v>0.14285714285714285</v>
      </c>
      <c r="AJ176" s="125">
        <f t="shared" si="860"/>
        <v>0.33329999999999999</v>
      </c>
      <c r="AK176" s="126">
        <f t="shared" si="891"/>
        <v>0.27270454545454542</v>
      </c>
      <c r="AL176" s="3"/>
      <c r="AM176" s="124">
        <f t="shared" si="866"/>
        <v>0.39999999999999997</v>
      </c>
      <c r="AN176" s="125">
        <f>V176+AE176</f>
        <v>0</v>
      </c>
      <c r="AO176" s="125">
        <f t="shared" si="894"/>
        <v>1</v>
      </c>
      <c r="AP176" s="125">
        <f>X176+AG176</f>
        <v>0.5</v>
      </c>
      <c r="AQ176" s="125">
        <f>Y176+AH176</f>
        <v>0</v>
      </c>
      <c r="AR176" s="125">
        <f t="shared" si="892"/>
        <v>0.42857142857142855</v>
      </c>
      <c r="AS176" s="125">
        <f t="shared" si="864"/>
        <v>0.39999999999999997</v>
      </c>
      <c r="AT176" s="126">
        <f t="shared" si="893"/>
        <v>0.40909090909090912</v>
      </c>
      <c r="AU176" s="3"/>
    </row>
    <row r="177" spans="1:47" ht="15.95" thickBot="1">
      <c r="A177" s="3"/>
      <c r="B177" s="255" t="s">
        <v>72</v>
      </c>
      <c r="C177" s="256"/>
      <c r="D177" s="45">
        <f>SUM(D154:D176)</f>
        <v>545</v>
      </c>
      <c r="E177" s="7">
        <f t="shared" ref="E177:J177" si="895">SUM(E154:E176)</f>
        <v>105</v>
      </c>
      <c r="F177" s="7">
        <f>SUM(F154:F176)</f>
        <v>69</v>
      </c>
      <c r="G177" s="7">
        <f t="shared" si="895"/>
        <v>30</v>
      </c>
      <c r="H177" s="7">
        <f t="shared" si="895"/>
        <v>17</v>
      </c>
      <c r="I177" s="7">
        <f t="shared" si="895"/>
        <v>766</v>
      </c>
      <c r="J177" s="7">
        <f t="shared" si="895"/>
        <v>221</v>
      </c>
      <c r="K177" s="6">
        <f>AVERAGE(K154:K176)</f>
        <v>0.28775816795507075</v>
      </c>
      <c r="L177" s="14"/>
      <c r="M177" s="40">
        <f t="shared" ref="M177:S177" si="896">AVERAGE(M154:M176)</f>
        <v>1.9295652173913045</v>
      </c>
      <c r="N177" s="41">
        <f t="shared" si="896"/>
        <v>1.8633333333333337</v>
      </c>
      <c r="O177" s="41">
        <f t="shared" si="896"/>
        <v>2.3088888888888892</v>
      </c>
      <c r="P177" s="41">
        <f t="shared" si="896"/>
        <v>2.3093333333333335</v>
      </c>
      <c r="Q177" s="41">
        <f t="shared" si="896"/>
        <v>2.4090909090909092</v>
      </c>
      <c r="R177" s="41">
        <f t="shared" si="896"/>
        <v>2.2092316862684198</v>
      </c>
      <c r="S177" s="42">
        <f t="shared" si="896"/>
        <v>1.9295652173913045</v>
      </c>
      <c r="T177" s="3"/>
      <c r="U177" s="97">
        <f t="shared" ref="U177" si="897">AVERAGE(U154:U176)</f>
        <v>0.22184086956521742</v>
      </c>
      <c r="V177" s="98">
        <f t="shared" ref="V177" si="898">AVERAGE(V154:V176)</f>
        <v>0.31015000000000004</v>
      </c>
      <c r="W177" s="98">
        <f t="shared" ref="W177" si="899">AVERAGE(W154:W176)</f>
        <v>0.13540555555555553</v>
      </c>
      <c r="X177" s="98">
        <f t="shared" ref="X177" si="900">AVERAGE(X154:X176)</f>
        <v>0.21333333333333335</v>
      </c>
      <c r="Y177" s="98">
        <f t="shared" ref="Y177" si="901">AVERAGE(Y154:Y176)</f>
        <v>0.29545454545454547</v>
      </c>
      <c r="Z177" s="98">
        <f t="shared" ref="Z177" si="902">AVERAGE(Z154:Z176)</f>
        <v>0.20529554517417758</v>
      </c>
      <c r="AA177" s="98">
        <f t="shared" ref="AA177" si="903">AVERAGE(AA154:AA176)</f>
        <v>0.22184086956521742</v>
      </c>
      <c r="AB177" s="99">
        <f t="shared" ref="AB177" si="904">AVERAGE(AB154:AB176)</f>
        <v>0.21805791595279642</v>
      </c>
      <c r="AC177" s="3"/>
      <c r="AD177" s="97">
        <f t="shared" ref="AD177" si="905">AVERAGE(AD154:AD176)</f>
        <v>0.175824347826087</v>
      </c>
      <c r="AE177" s="98">
        <f t="shared" ref="AE177" si="906">AVERAGE(AE154:AE176)</f>
        <v>0.10853333333333333</v>
      </c>
      <c r="AF177" s="98">
        <f t="shared" ref="AF177" si="907">AVERAGE(AF154:AF176)</f>
        <v>0.10072777777777778</v>
      </c>
      <c r="AG177" s="98">
        <f t="shared" ref="AG177" si="908">AVERAGE(AG154:AG176)</f>
        <v>6.6666666666666666E-2</v>
      </c>
      <c r="AH177" s="98">
        <f t="shared" ref="AH177" si="909">AVERAGE(AH154:AH176)</f>
        <v>0</v>
      </c>
      <c r="AI177" s="98">
        <f t="shared" ref="AI177" si="910">AVERAGE(AI154:AI176)</f>
        <v>8.7905027341280501E-2</v>
      </c>
      <c r="AJ177" s="98">
        <f t="shared" ref="AJ177" si="911">AVERAGE(AJ154:AJ176)</f>
        <v>0.175824347826087</v>
      </c>
      <c r="AK177" s="99">
        <f t="shared" ref="AK177" si="912">AVERAGE(AK154:AK176)</f>
        <v>0.14899169150184427</v>
      </c>
      <c r="AL177" s="3"/>
      <c r="AM177" s="97">
        <f t="shared" ref="AM177" si="913">AVERAGE(AM154:AM176)</f>
        <v>0.39766521739130434</v>
      </c>
      <c r="AN177" s="98">
        <f t="shared" ref="AN177" si="914">AVERAGE(AN154:AN176)</f>
        <v>0.41868333333333341</v>
      </c>
      <c r="AO177" s="98">
        <f t="shared" ref="AO177" si="915">AVERAGE(AO154:AO176)</f>
        <v>0.23613333333333333</v>
      </c>
      <c r="AP177" s="98">
        <f t="shared" ref="AP177" si="916">AVERAGE(AP154:AP176)</f>
        <v>0.28000000000000003</v>
      </c>
      <c r="AQ177" s="98">
        <f t="shared" ref="AQ177" si="917">AVERAGE(AQ154:AQ176)</f>
        <v>0.29545454545454547</v>
      </c>
      <c r="AR177" s="98">
        <f t="shared" ref="AR177" si="918">AVERAGE(AR154:AR176)</f>
        <v>0.29320057251545811</v>
      </c>
      <c r="AS177" s="98">
        <f t="shared" ref="AS177" si="919">AVERAGE(AS154:AS176)</f>
        <v>0.39766521739130434</v>
      </c>
      <c r="AT177" s="99">
        <f t="shared" ref="AT177" si="920">AVERAGE(AT154:AT176)</f>
        <v>0.38067320902403862</v>
      </c>
      <c r="AU177" s="3"/>
    </row>
    <row r="178" spans="1:47" ht="18">
      <c r="A178" s="15"/>
      <c r="B178" s="12"/>
      <c r="C178" s="24" t="s">
        <v>73</v>
      </c>
      <c r="D178" s="212">
        <v>25</v>
      </c>
      <c r="E178" s="81">
        <v>7</v>
      </c>
      <c r="F178" s="81">
        <v>4</v>
      </c>
      <c r="G178" s="209" t="s">
        <v>48</v>
      </c>
      <c r="H178" s="209" t="s">
        <v>48</v>
      </c>
      <c r="I178" s="81">
        <f t="shared" ref="I178:I189" si="921">SUM(D178:H178)</f>
        <v>36</v>
      </c>
      <c r="J178" s="81">
        <f t="shared" ref="J178:J189" si="922">SUM(E178:H178)</f>
        <v>11</v>
      </c>
      <c r="K178" s="213">
        <f t="shared" ref="K178:K189" si="923">J178/I178</f>
        <v>0.30555555555555558</v>
      </c>
      <c r="L178" s="14"/>
      <c r="M178" s="144">
        <v>2.2400000000000002</v>
      </c>
      <c r="N178" s="145">
        <v>2.71</v>
      </c>
      <c r="O178" s="145">
        <v>3.25</v>
      </c>
      <c r="P178" s="145" t="s">
        <v>48</v>
      </c>
      <c r="Q178" s="145" t="s">
        <v>48</v>
      </c>
      <c r="R178" s="145">
        <f t="shared" ref="R178:R189" si="924">SUMPRODUCT(E178:H178,N178:Q178)/SUM(E178:H178)</f>
        <v>2.9063636363636363</v>
      </c>
      <c r="S178" s="146">
        <f t="shared" ref="S178:S189" si="925">M178</f>
        <v>2.2400000000000002</v>
      </c>
      <c r="T178" s="3"/>
      <c r="U178" s="109">
        <v>0.24</v>
      </c>
      <c r="V178" s="110">
        <v>0.14285999999999999</v>
      </c>
      <c r="W178" s="110">
        <v>0</v>
      </c>
      <c r="X178" s="110" t="s">
        <v>48</v>
      </c>
      <c r="Y178" s="110" t="s">
        <v>48</v>
      </c>
      <c r="Z178" s="110">
        <f t="shared" ref="Z178:Z189" si="926">SUMPRODUCT(E178:H178,V178:Y178)/SUM(E178:H178)</f>
        <v>9.0910909090909084E-2</v>
      </c>
      <c r="AA178" s="110">
        <f t="shared" ref="AA178:AA189" si="927">U178</f>
        <v>0.24</v>
      </c>
      <c r="AB178" s="134">
        <f t="shared" ref="AB178:AB189" si="928">((Z178*J178)+(AA178*D178))/I178</f>
        <v>0.19444500000000001</v>
      </c>
      <c r="AC178" s="3"/>
      <c r="AD178" s="109">
        <v>0.16</v>
      </c>
      <c r="AE178" s="110">
        <v>0.14285999999999999</v>
      </c>
      <c r="AF178" s="110">
        <v>0</v>
      </c>
      <c r="AG178" s="110" t="s">
        <v>48</v>
      </c>
      <c r="AH178" s="110" t="s">
        <v>48</v>
      </c>
      <c r="AI178" s="110">
        <f t="shared" ref="AI178:AI189" si="929">SUMPRODUCT(E178:H178,AE178:AH178)/SUM(E178:H178)</f>
        <v>9.0910909090909084E-2</v>
      </c>
      <c r="AJ178" s="110">
        <f t="shared" ref="AJ178:AJ189" si="930">AD178</f>
        <v>0.16</v>
      </c>
      <c r="AK178" s="134">
        <f t="shared" ref="AK178:AK189" si="931">((AI178*J178)+(AJ178*D178))/I178</f>
        <v>0.13888944444444445</v>
      </c>
      <c r="AL178" s="3"/>
      <c r="AM178" s="225">
        <f t="shared" ref="AM178:AM189" si="932">U178+AD178</f>
        <v>0.4</v>
      </c>
      <c r="AN178" s="226">
        <f t="shared" ref="AN178:AN189" si="933">V178+AE178</f>
        <v>0.28571999999999997</v>
      </c>
      <c r="AO178" s="226">
        <f t="shared" ref="AO178:AO189" si="934">W178+AF178</f>
        <v>0</v>
      </c>
      <c r="AP178" s="132" t="s">
        <v>48</v>
      </c>
      <c r="AQ178" s="132" t="s">
        <v>48</v>
      </c>
      <c r="AR178" s="226">
        <f t="shared" ref="AR178:AR189" si="935">SUMPRODUCT(E178:H178,AN178:AQ178)/SUM(E178:H178)</f>
        <v>0.18182181818181817</v>
      </c>
      <c r="AS178" s="226">
        <f t="shared" ref="AS178:AS189" si="936">AM178</f>
        <v>0.4</v>
      </c>
      <c r="AT178" s="245">
        <f t="shared" ref="AT178:AT189" si="937">((AR178*J178)+(AS178*D178))/I178</f>
        <v>0.33333444444444443</v>
      </c>
      <c r="AU178" s="3"/>
    </row>
    <row r="179" spans="1:47" ht="18">
      <c r="A179" s="15"/>
      <c r="B179" s="12"/>
      <c r="C179" s="24" t="s">
        <v>73</v>
      </c>
      <c r="D179" s="202">
        <v>24</v>
      </c>
      <c r="E179" s="85">
        <v>5</v>
      </c>
      <c r="F179" s="85">
        <v>5</v>
      </c>
      <c r="G179" s="85">
        <v>1</v>
      </c>
      <c r="H179" s="85">
        <v>1</v>
      </c>
      <c r="I179" s="85">
        <f t="shared" si="921"/>
        <v>36</v>
      </c>
      <c r="J179" s="85">
        <f t="shared" si="922"/>
        <v>12</v>
      </c>
      <c r="K179" s="203">
        <f t="shared" si="923"/>
        <v>0.33333333333333331</v>
      </c>
      <c r="L179" s="14"/>
      <c r="M179" s="147">
        <v>2.17</v>
      </c>
      <c r="N179" s="143">
        <v>2</v>
      </c>
      <c r="O179" s="143">
        <v>2.4</v>
      </c>
      <c r="P179" s="143">
        <v>0</v>
      </c>
      <c r="Q179" s="143">
        <v>4</v>
      </c>
      <c r="R179" s="143">
        <f t="shared" si="924"/>
        <v>2.1666666666666665</v>
      </c>
      <c r="S179" s="148">
        <f t="shared" si="925"/>
        <v>2.17</v>
      </c>
      <c r="T179" s="3"/>
      <c r="U179" s="135">
        <v>0.20832999999999999</v>
      </c>
      <c r="V179" s="121">
        <v>0.2</v>
      </c>
      <c r="W179" s="121">
        <v>0.4</v>
      </c>
      <c r="X179" s="121">
        <v>1</v>
      </c>
      <c r="Y179" s="121">
        <v>0</v>
      </c>
      <c r="Z179" s="121">
        <f t="shared" si="926"/>
        <v>0.33333333333333331</v>
      </c>
      <c r="AA179" s="121">
        <f t="shared" si="927"/>
        <v>0.20832999999999999</v>
      </c>
      <c r="AB179" s="122">
        <f t="shared" si="928"/>
        <v>0.24999777777777776</v>
      </c>
      <c r="AC179" s="3"/>
      <c r="AD179" s="135">
        <v>8.333299999999999E-2</v>
      </c>
      <c r="AE179" s="121">
        <v>0.2</v>
      </c>
      <c r="AF179" s="121">
        <v>0</v>
      </c>
      <c r="AG179" s="121">
        <v>0</v>
      </c>
      <c r="AH179" s="121">
        <v>0</v>
      </c>
      <c r="AI179" s="121">
        <f t="shared" si="929"/>
        <v>8.3333333333333329E-2</v>
      </c>
      <c r="AJ179" s="121">
        <f t="shared" si="930"/>
        <v>8.333299999999999E-2</v>
      </c>
      <c r="AK179" s="122">
        <f t="shared" si="931"/>
        <v>8.3333111111111108E-2</v>
      </c>
      <c r="AL179" s="3"/>
      <c r="AM179" s="135">
        <f t="shared" si="932"/>
        <v>0.29166300000000001</v>
      </c>
      <c r="AN179" s="121">
        <f t="shared" si="933"/>
        <v>0.4</v>
      </c>
      <c r="AO179" s="121">
        <f t="shared" si="934"/>
        <v>0.4</v>
      </c>
      <c r="AP179" s="121">
        <f t="shared" ref="AP179:AP189" si="938">X179+AG179</f>
        <v>1</v>
      </c>
      <c r="AQ179" s="121">
        <f t="shared" ref="AQ179:AQ189" si="939">Y179+AH179</f>
        <v>0</v>
      </c>
      <c r="AR179" s="121">
        <f t="shared" si="935"/>
        <v>0.41666666666666669</v>
      </c>
      <c r="AS179" s="121">
        <f t="shared" si="936"/>
        <v>0.29166300000000001</v>
      </c>
      <c r="AT179" s="122">
        <f t="shared" si="937"/>
        <v>0.3333308888888889</v>
      </c>
      <c r="AU179" s="3"/>
    </row>
    <row r="180" spans="1:47" ht="18">
      <c r="A180" s="15"/>
      <c r="B180" s="12"/>
      <c r="C180" s="24" t="s">
        <v>73</v>
      </c>
      <c r="D180" s="202">
        <v>28</v>
      </c>
      <c r="E180" s="85">
        <v>5</v>
      </c>
      <c r="F180" s="89" t="s">
        <v>48</v>
      </c>
      <c r="G180" s="85">
        <v>2</v>
      </c>
      <c r="H180" s="89" t="s">
        <v>48</v>
      </c>
      <c r="I180" s="85">
        <f t="shared" si="921"/>
        <v>35</v>
      </c>
      <c r="J180" s="85">
        <f t="shared" si="922"/>
        <v>7</v>
      </c>
      <c r="K180" s="203">
        <f t="shared" si="923"/>
        <v>0.2</v>
      </c>
      <c r="L180" s="14"/>
      <c r="M180" s="147">
        <v>2.59</v>
      </c>
      <c r="N180" s="143">
        <v>3.6</v>
      </c>
      <c r="O180" s="143" t="s">
        <v>48</v>
      </c>
      <c r="P180" s="143">
        <v>3</v>
      </c>
      <c r="Q180" s="143" t="s">
        <v>48</v>
      </c>
      <c r="R180" s="143">
        <f t="shared" si="924"/>
        <v>3.4285714285714284</v>
      </c>
      <c r="S180" s="148">
        <f t="shared" si="925"/>
        <v>2.59</v>
      </c>
      <c r="T180" s="3"/>
      <c r="U180" s="135">
        <v>7.1429000000000006E-2</v>
      </c>
      <c r="V180" s="121">
        <v>0</v>
      </c>
      <c r="W180" s="121" t="s">
        <v>48</v>
      </c>
      <c r="X180" s="121">
        <v>0</v>
      </c>
      <c r="Y180" s="121" t="s">
        <v>48</v>
      </c>
      <c r="Z180" s="121">
        <f t="shared" si="926"/>
        <v>0</v>
      </c>
      <c r="AA180" s="121">
        <f t="shared" si="927"/>
        <v>7.1429000000000006E-2</v>
      </c>
      <c r="AB180" s="122">
        <f t="shared" si="928"/>
        <v>5.7143200000000012E-2</v>
      </c>
      <c r="AC180" s="3"/>
      <c r="AD180" s="135">
        <v>0.14285999999999999</v>
      </c>
      <c r="AE180" s="121">
        <v>0</v>
      </c>
      <c r="AF180" s="121" t="s">
        <v>48</v>
      </c>
      <c r="AG180" s="121">
        <v>0</v>
      </c>
      <c r="AH180" s="121" t="s">
        <v>48</v>
      </c>
      <c r="AI180" s="121">
        <f t="shared" si="929"/>
        <v>0</v>
      </c>
      <c r="AJ180" s="121">
        <f t="shared" si="930"/>
        <v>0.14285999999999999</v>
      </c>
      <c r="AK180" s="122">
        <f t="shared" si="931"/>
        <v>0.11428799999999999</v>
      </c>
      <c r="AL180" s="3"/>
      <c r="AM180" s="135">
        <f t="shared" si="932"/>
        <v>0.21428900000000001</v>
      </c>
      <c r="AN180" s="121">
        <f t="shared" si="933"/>
        <v>0</v>
      </c>
      <c r="AO180" s="129" t="s">
        <v>48</v>
      </c>
      <c r="AP180" s="121">
        <f t="shared" si="938"/>
        <v>0</v>
      </c>
      <c r="AQ180" s="129" t="s">
        <v>48</v>
      </c>
      <c r="AR180" s="121">
        <f t="shared" si="935"/>
        <v>0</v>
      </c>
      <c r="AS180" s="121">
        <f t="shared" si="936"/>
        <v>0.21428900000000001</v>
      </c>
      <c r="AT180" s="122">
        <f t="shared" si="937"/>
        <v>0.17143120000000001</v>
      </c>
      <c r="AU180" s="3"/>
    </row>
    <row r="181" spans="1:47" ht="18">
      <c r="A181" s="15"/>
      <c r="B181" s="12"/>
      <c r="C181" s="24" t="s">
        <v>73</v>
      </c>
      <c r="D181" s="202">
        <v>22</v>
      </c>
      <c r="E181" s="85">
        <v>5</v>
      </c>
      <c r="F181" s="85">
        <v>5</v>
      </c>
      <c r="G181" s="85">
        <v>2</v>
      </c>
      <c r="H181" s="85">
        <v>2</v>
      </c>
      <c r="I181" s="85">
        <f t="shared" si="921"/>
        <v>36</v>
      </c>
      <c r="J181" s="85">
        <f t="shared" si="922"/>
        <v>14</v>
      </c>
      <c r="K181" s="203">
        <f t="shared" si="923"/>
        <v>0.3888888888888889</v>
      </c>
      <c r="L181" s="14"/>
      <c r="M181" s="147">
        <v>2.23</v>
      </c>
      <c r="N181" s="143">
        <v>2.6</v>
      </c>
      <c r="O181" s="143">
        <v>2.4</v>
      </c>
      <c r="P181" s="143">
        <v>2.5</v>
      </c>
      <c r="Q181" s="143">
        <v>3</v>
      </c>
      <c r="R181" s="143">
        <f t="shared" si="924"/>
        <v>2.5714285714285716</v>
      </c>
      <c r="S181" s="148">
        <f t="shared" si="925"/>
        <v>2.23</v>
      </c>
      <c r="T181" s="3"/>
      <c r="U181" s="135">
        <v>0.13635999999999998</v>
      </c>
      <c r="V181" s="121">
        <v>0.4</v>
      </c>
      <c r="W181" s="121">
        <v>0.4</v>
      </c>
      <c r="X181" s="121">
        <v>0</v>
      </c>
      <c r="Y181" s="121">
        <v>0</v>
      </c>
      <c r="Z181" s="121">
        <f t="shared" si="926"/>
        <v>0.2857142857142857</v>
      </c>
      <c r="AA181" s="121">
        <f t="shared" si="927"/>
        <v>0.13635999999999998</v>
      </c>
      <c r="AB181" s="122">
        <f t="shared" si="928"/>
        <v>0.19444222222222221</v>
      </c>
      <c r="AC181" s="3"/>
      <c r="AD181" s="135">
        <v>0.18181999999999998</v>
      </c>
      <c r="AE181" s="121">
        <v>0</v>
      </c>
      <c r="AF181" s="121">
        <v>0</v>
      </c>
      <c r="AG181" s="121">
        <v>0</v>
      </c>
      <c r="AH181" s="121">
        <v>0</v>
      </c>
      <c r="AI181" s="121">
        <f t="shared" si="929"/>
        <v>0</v>
      </c>
      <c r="AJ181" s="121">
        <f t="shared" si="930"/>
        <v>0.18181999999999998</v>
      </c>
      <c r="AK181" s="122">
        <f t="shared" si="931"/>
        <v>0.11111222222222221</v>
      </c>
      <c r="AL181" s="3"/>
      <c r="AM181" s="135">
        <f t="shared" si="932"/>
        <v>0.31817999999999996</v>
      </c>
      <c r="AN181" s="121">
        <f t="shared" si="933"/>
        <v>0.4</v>
      </c>
      <c r="AO181" s="121">
        <f t="shared" si="934"/>
        <v>0.4</v>
      </c>
      <c r="AP181" s="121">
        <f t="shared" si="938"/>
        <v>0</v>
      </c>
      <c r="AQ181" s="121">
        <f t="shared" si="939"/>
        <v>0</v>
      </c>
      <c r="AR181" s="121">
        <f t="shared" si="935"/>
        <v>0.2857142857142857</v>
      </c>
      <c r="AS181" s="121">
        <f t="shared" si="936"/>
        <v>0.31817999999999996</v>
      </c>
      <c r="AT181" s="122">
        <f t="shared" si="937"/>
        <v>0.30555444444444441</v>
      </c>
      <c r="AU181" s="3"/>
    </row>
    <row r="182" spans="1:47" ht="18">
      <c r="A182" s="15"/>
      <c r="B182" s="12"/>
      <c r="C182" s="24" t="s">
        <v>73</v>
      </c>
      <c r="D182" s="202">
        <v>17</v>
      </c>
      <c r="E182" s="85">
        <v>5</v>
      </c>
      <c r="F182" s="85">
        <v>5</v>
      </c>
      <c r="G182" s="85">
        <v>5</v>
      </c>
      <c r="H182" s="85">
        <v>4</v>
      </c>
      <c r="I182" s="85">
        <f t="shared" si="921"/>
        <v>36</v>
      </c>
      <c r="J182" s="85">
        <f t="shared" si="922"/>
        <v>19</v>
      </c>
      <c r="K182" s="203">
        <f t="shared" si="923"/>
        <v>0.52777777777777779</v>
      </c>
      <c r="L182" s="14"/>
      <c r="M182" s="147">
        <v>1.82</v>
      </c>
      <c r="N182" s="143">
        <v>2</v>
      </c>
      <c r="O182" s="143">
        <v>2</v>
      </c>
      <c r="P182" s="143">
        <v>1.6</v>
      </c>
      <c r="Q182" s="143">
        <v>2</v>
      </c>
      <c r="R182" s="143">
        <f t="shared" si="924"/>
        <v>1.8947368421052631</v>
      </c>
      <c r="S182" s="148">
        <f t="shared" si="925"/>
        <v>1.82</v>
      </c>
      <c r="T182" s="3"/>
      <c r="U182" s="135">
        <v>0.29411999999999999</v>
      </c>
      <c r="V182" s="121">
        <v>0.4</v>
      </c>
      <c r="W182" s="121">
        <v>0.4</v>
      </c>
      <c r="X182" s="121">
        <v>0.6</v>
      </c>
      <c r="Y182" s="121">
        <v>0.5</v>
      </c>
      <c r="Z182" s="121">
        <f t="shared" si="926"/>
        <v>0.47368421052631576</v>
      </c>
      <c r="AA182" s="121">
        <f t="shared" si="927"/>
        <v>0.29411999999999999</v>
      </c>
      <c r="AB182" s="122">
        <f t="shared" si="928"/>
        <v>0.38889000000000001</v>
      </c>
      <c r="AC182" s="3"/>
      <c r="AD182" s="135">
        <v>0.11765</v>
      </c>
      <c r="AE182" s="121">
        <v>0</v>
      </c>
      <c r="AF182" s="121">
        <v>0</v>
      </c>
      <c r="AG182" s="121">
        <v>0</v>
      </c>
      <c r="AH182" s="121">
        <v>0</v>
      </c>
      <c r="AI182" s="121">
        <f t="shared" si="929"/>
        <v>0</v>
      </c>
      <c r="AJ182" s="121">
        <f t="shared" si="930"/>
        <v>0.11765</v>
      </c>
      <c r="AK182" s="122">
        <f t="shared" si="931"/>
        <v>5.5556944444444444E-2</v>
      </c>
      <c r="AL182" s="3"/>
      <c r="AM182" s="135">
        <f t="shared" si="932"/>
        <v>0.41176999999999997</v>
      </c>
      <c r="AN182" s="121">
        <f t="shared" si="933"/>
        <v>0.4</v>
      </c>
      <c r="AO182" s="121">
        <f t="shared" si="934"/>
        <v>0.4</v>
      </c>
      <c r="AP182" s="121">
        <f t="shared" si="938"/>
        <v>0.6</v>
      </c>
      <c r="AQ182" s="121">
        <f t="shared" si="939"/>
        <v>0.5</v>
      </c>
      <c r="AR182" s="121">
        <f t="shared" si="935"/>
        <v>0.47368421052631576</v>
      </c>
      <c r="AS182" s="121">
        <f t="shared" si="936"/>
        <v>0.41176999999999997</v>
      </c>
      <c r="AT182" s="122">
        <f t="shared" si="937"/>
        <v>0.44444694444444444</v>
      </c>
      <c r="AU182" s="3"/>
    </row>
    <row r="183" spans="1:47" ht="18">
      <c r="A183" s="15"/>
      <c r="B183" s="12"/>
      <c r="C183" s="24" t="s">
        <v>73</v>
      </c>
      <c r="D183" s="202">
        <v>21</v>
      </c>
      <c r="E183" s="85">
        <v>12</v>
      </c>
      <c r="F183" s="85">
        <v>3</v>
      </c>
      <c r="G183" s="89" t="s">
        <v>48</v>
      </c>
      <c r="H183" s="89" t="s">
        <v>48</v>
      </c>
      <c r="I183" s="85">
        <f t="shared" si="921"/>
        <v>36</v>
      </c>
      <c r="J183" s="85">
        <f t="shared" si="922"/>
        <v>15</v>
      </c>
      <c r="K183" s="203">
        <f t="shared" si="923"/>
        <v>0.41666666666666669</v>
      </c>
      <c r="L183" s="14"/>
      <c r="M183" s="147">
        <v>2.67</v>
      </c>
      <c r="N183" s="143">
        <v>2.5</v>
      </c>
      <c r="O183" s="143">
        <v>3.67</v>
      </c>
      <c r="P183" s="143" t="s">
        <v>48</v>
      </c>
      <c r="Q183" s="143" t="s">
        <v>48</v>
      </c>
      <c r="R183" s="143">
        <f t="shared" si="924"/>
        <v>2.734</v>
      </c>
      <c r="S183" s="148">
        <f t="shared" si="925"/>
        <v>2.67</v>
      </c>
      <c r="T183" s="3"/>
      <c r="U183" s="135">
        <v>9.5237999999999989E-2</v>
      </c>
      <c r="V183" s="121">
        <v>0.16667000000000001</v>
      </c>
      <c r="W183" s="121">
        <v>0</v>
      </c>
      <c r="X183" s="121" t="s">
        <v>48</v>
      </c>
      <c r="Y183" s="121" t="s">
        <v>48</v>
      </c>
      <c r="Z183" s="121">
        <f t="shared" si="926"/>
        <v>0.13333600000000001</v>
      </c>
      <c r="AA183" s="121">
        <f t="shared" si="927"/>
        <v>9.5237999999999989E-2</v>
      </c>
      <c r="AB183" s="122">
        <f t="shared" si="928"/>
        <v>0.11111216666666666</v>
      </c>
      <c r="AC183" s="3"/>
      <c r="AD183" s="135">
        <v>9.5237999999999989E-2</v>
      </c>
      <c r="AE183" s="121">
        <v>0</v>
      </c>
      <c r="AF183" s="121">
        <v>0</v>
      </c>
      <c r="AG183" s="121" t="s">
        <v>48</v>
      </c>
      <c r="AH183" s="121" t="s">
        <v>48</v>
      </c>
      <c r="AI183" s="121">
        <f t="shared" si="929"/>
        <v>0</v>
      </c>
      <c r="AJ183" s="121">
        <f t="shared" si="930"/>
        <v>9.5237999999999989E-2</v>
      </c>
      <c r="AK183" s="122">
        <f t="shared" si="931"/>
        <v>5.5555499999999994E-2</v>
      </c>
      <c r="AL183" s="3"/>
      <c r="AM183" s="135">
        <f t="shared" si="932"/>
        <v>0.19047599999999998</v>
      </c>
      <c r="AN183" s="121">
        <f t="shared" si="933"/>
        <v>0.16667000000000001</v>
      </c>
      <c r="AO183" s="121">
        <f t="shared" si="934"/>
        <v>0</v>
      </c>
      <c r="AP183" s="129" t="s">
        <v>48</v>
      </c>
      <c r="AQ183" s="129" t="s">
        <v>48</v>
      </c>
      <c r="AR183" s="121">
        <f t="shared" si="935"/>
        <v>0.13333600000000001</v>
      </c>
      <c r="AS183" s="121">
        <f t="shared" si="936"/>
        <v>0.19047599999999998</v>
      </c>
      <c r="AT183" s="122">
        <f t="shared" si="937"/>
        <v>0.16666766666666666</v>
      </c>
      <c r="AU183" s="3"/>
    </row>
    <row r="184" spans="1:47" ht="18">
      <c r="A184" s="15"/>
      <c r="B184" s="12"/>
      <c r="C184" s="24" t="s">
        <v>73</v>
      </c>
      <c r="D184" s="202">
        <v>30</v>
      </c>
      <c r="E184" s="85">
        <v>2</v>
      </c>
      <c r="F184" s="85">
        <v>3</v>
      </c>
      <c r="G184" s="89" t="s">
        <v>48</v>
      </c>
      <c r="H184" s="89" t="s">
        <v>48</v>
      </c>
      <c r="I184" s="85">
        <f t="shared" si="921"/>
        <v>35</v>
      </c>
      <c r="J184" s="85">
        <f t="shared" si="922"/>
        <v>5</v>
      </c>
      <c r="K184" s="203">
        <f t="shared" si="923"/>
        <v>0.14285714285714285</v>
      </c>
      <c r="L184" s="14"/>
      <c r="M184" s="147">
        <v>2.0299999999999998</v>
      </c>
      <c r="N184" s="143">
        <v>3</v>
      </c>
      <c r="O184" s="143">
        <v>2.33</v>
      </c>
      <c r="P184" s="143" t="s">
        <v>48</v>
      </c>
      <c r="Q184" s="143" t="s">
        <v>48</v>
      </c>
      <c r="R184" s="143">
        <f t="shared" si="924"/>
        <v>2.5979999999999999</v>
      </c>
      <c r="S184" s="148">
        <f t="shared" si="925"/>
        <v>2.0299999999999998</v>
      </c>
      <c r="T184" s="3"/>
      <c r="U184" s="135">
        <v>0.33332999999999996</v>
      </c>
      <c r="V184" s="121">
        <v>0</v>
      </c>
      <c r="W184" s="121">
        <v>0.33332999999999996</v>
      </c>
      <c r="X184" s="121" t="s">
        <v>48</v>
      </c>
      <c r="Y184" s="121" t="s">
        <v>48</v>
      </c>
      <c r="Z184" s="121">
        <f t="shared" si="926"/>
        <v>0.19999799999999998</v>
      </c>
      <c r="AA184" s="121">
        <f t="shared" si="927"/>
        <v>0.33332999999999996</v>
      </c>
      <c r="AB184" s="122">
        <f t="shared" si="928"/>
        <v>0.31428257142857141</v>
      </c>
      <c r="AC184" s="3"/>
      <c r="AD184" s="135">
        <v>0.13333</v>
      </c>
      <c r="AE184" s="121">
        <v>0</v>
      </c>
      <c r="AF184" s="121">
        <v>0</v>
      </c>
      <c r="AG184" s="121" t="s">
        <v>48</v>
      </c>
      <c r="AH184" s="121" t="s">
        <v>48</v>
      </c>
      <c r="AI184" s="121">
        <f t="shared" si="929"/>
        <v>0</v>
      </c>
      <c r="AJ184" s="121">
        <f t="shared" si="930"/>
        <v>0.13333</v>
      </c>
      <c r="AK184" s="122">
        <f t="shared" si="931"/>
        <v>0.11428285714285714</v>
      </c>
      <c r="AL184" s="3"/>
      <c r="AM184" s="135">
        <f t="shared" si="932"/>
        <v>0.46665999999999996</v>
      </c>
      <c r="AN184" s="121">
        <f t="shared" si="933"/>
        <v>0</v>
      </c>
      <c r="AO184" s="121">
        <f t="shared" si="934"/>
        <v>0.33332999999999996</v>
      </c>
      <c r="AP184" s="129" t="s">
        <v>48</v>
      </c>
      <c r="AQ184" s="129" t="s">
        <v>48</v>
      </c>
      <c r="AR184" s="121">
        <f t="shared" si="935"/>
        <v>0.19999799999999998</v>
      </c>
      <c r="AS184" s="121">
        <f t="shared" si="936"/>
        <v>0.46665999999999996</v>
      </c>
      <c r="AT184" s="122">
        <f t="shared" si="937"/>
        <v>0.42856542857142854</v>
      </c>
      <c r="AU184" s="3"/>
    </row>
    <row r="185" spans="1:47" ht="18">
      <c r="A185" s="15"/>
      <c r="B185" s="12"/>
      <c r="C185" s="24" t="s">
        <v>73</v>
      </c>
      <c r="D185" s="202">
        <v>33</v>
      </c>
      <c r="E185" s="85">
        <v>1</v>
      </c>
      <c r="F185" s="85">
        <v>1</v>
      </c>
      <c r="G185" s="89" t="s">
        <v>48</v>
      </c>
      <c r="H185" s="85">
        <v>1</v>
      </c>
      <c r="I185" s="85">
        <f t="shared" si="921"/>
        <v>36</v>
      </c>
      <c r="J185" s="85">
        <f t="shared" si="922"/>
        <v>3</v>
      </c>
      <c r="K185" s="203">
        <f t="shared" si="923"/>
        <v>8.3333333333333329E-2</v>
      </c>
      <c r="L185" s="14"/>
      <c r="M185" s="147">
        <v>2.06</v>
      </c>
      <c r="N185" s="143">
        <v>3</v>
      </c>
      <c r="O185" s="143">
        <v>2</v>
      </c>
      <c r="P185" s="143" t="s">
        <v>48</v>
      </c>
      <c r="Q185" s="143">
        <v>4</v>
      </c>
      <c r="R185" s="143">
        <f t="shared" si="924"/>
        <v>3</v>
      </c>
      <c r="S185" s="148">
        <f t="shared" si="925"/>
        <v>2.06</v>
      </c>
      <c r="T185" s="3"/>
      <c r="U185" s="135">
        <v>0.27272999999999997</v>
      </c>
      <c r="V185" s="121">
        <v>0</v>
      </c>
      <c r="W185" s="121">
        <v>0</v>
      </c>
      <c r="X185" s="121" t="s">
        <v>48</v>
      </c>
      <c r="Y185" s="121">
        <v>0</v>
      </c>
      <c r="Z185" s="121">
        <f t="shared" si="926"/>
        <v>0</v>
      </c>
      <c r="AA185" s="121">
        <f t="shared" si="927"/>
        <v>0.27272999999999997</v>
      </c>
      <c r="AB185" s="122">
        <f t="shared" si="928"/>
        <v>0.25000249999999996</v>
      </c>
      <c r="AC185" s="3"/>
      <c r="AD185" s="135">
        <v>0.12121</v>
      </c>
      <c r="AE185" s="121">
        <v>0</v>
      </c>
      <c r="AF185" s="121">
        <v>0</v>
      </c>
      <c r="AG185" s="121" t="s">
        <v>48</v>
      </c>
      <c r="AH185" s="121">
        <v>0</v>
      </c>
      <c r="AI185" s="121">
        <f t="shared" si="929"/>
        <v>0</v>
      </c>
      <c r="AJ185" s="121">
        <f t="shared" si="930"/>
        <v>0.12121</v>
      </c>
      <c r="AK185" s="122">
        <f t="shared" si="931"/>
        <v>0.11110916666666666</v>
      </c>
      <c r="AL185" s="3"/>
      <c r="AM185" s="135">
        <f t="shared" si="932"/>
        <v>0.39393999999999996</v>
      </c>
      <c r="AN185" s="121">
        <f t="shared" si="933"/>
        <v>0</v>
      </c>
      <c r="AO185" s="121">
        <f t="shared" si="934"/>
        <v>0</v>
      </c>
      <c r="AP185" s="129" t="s">
        <v>48</v>
      </c>
      <c r="AQ185" s="121">
        <f t="shared" si="939"/>
        <v>0</v>
      </c>
      <c r="AR185" s="121">
        <f t="shared" si="935"/>
        <v>0</v>
      </c>
      <c r="AS185" s="121">
        <f t="shared" si="936"/>
        <v>0.39393999999999996</v>
      </c>
      <c r="AT185" s="122">
        <f t="shared" si="937"/>
        <v>0.36111166666666666</v>
      </c>
      <c r="AU185" s="3"/>
    </row>
    <row r="186" spans="1:47" ht="18">
      <c r="A186" s="15"/>
      <c r="B186" s="12"/>
      <c r="C186" s="24" t="s">
        <v>73</v>
      </c>
      <c r="D186" s="202">
        <v>28</v>
      </c>
      <c r="E186" s="85">
        <v>4</v>
      </c>
      <c r="F186" s="85">
        <v>4</v>
      </c>
      <c r="G186" s="89" t="s">
        <v>48</v>
      </c>
      <c r="H186" s="89" t="s">
        <v>48</v>
      </c>
      <c r="I186" s="85">
        <f t="shared" si="921"/>
        <v>36</v>
      </c>
      <c r="J186" s="85">
        <f t="shared" si="922"/>
        <v>8</v>
      </c>
      <c r="K186" s="203">
        <f t="shared" si="923"/>
        <v>0.22222222222222221</v>
      </c>
      <c r="L186" s="14"/>
      <c r="M186" s="147">
        <v>2</v>
      </c>
      <c r="N186" s="143">
        <v>4</v>
      </c>
      <c r="O186" s="143">
        <v>2.25</v>
      </c>
      <c r="P186" s="143" t="s">
        <v>48</v>
      </c>
      <c r="Q186" s="143" t="s">
        <v>48</v>
      </c>
      <c r="R186" s="143">
        <f t="shared" si="924"/>
        <v>3.125</v>
      </c>
      <c r="S186" s="148">
        <f t="shared" si="925"/>
        <v>2</v>
      </c>
      <c r="T186" s="3"/>
      <c r="U186" s="135">
        <v>0.28571000000000002</v>
      </c>
      <c r="V186" s="121">
        <v>0</v>
      </c>
      <c r="W186" s="121">
        <v>0.25</v>
      </c>
      <c r="X186" s="121" t="s">
        <v>48</v>
      </c>
      <c r="Y186" s="121" t="s">
        <v>48</v>
      </c>
      <c r="Z186" s="121">
        <f t="shared" si="926"/>
        <v>0.125</v>
      </c>
      <c r="AA186" s="121">
        <f t="shared" si="927"/>
        <v>0.28571000000000002</v>
      </c>
      <c r="AB186" s="122">
        <f t="shared" si="928"/>
        <v>0.2499966666666667</v>
      </c>
      <c r="AC186" s="3"/>
      <c r="AD186" s="135">
        <v>0.10714</v>
      </c>
      <c r="AE186" s="121">
        <v>0</v>
      </c>
      <c r="AF186" s="121">
        <v>0</v>
      </c>
      <c r="AG186" s="121" t="s">
        <v>48</v>
      </c>
      <c r="AH186" s="121" t="s">
        <v>48</v>
      </c>
      <c r="AI186" s="121">
        <f t="shared" si="929"/>
        <v>0</v>
      </c>
      <c r="AJ186" s="121">
        <f t="shared" si="930"/>
        <v>0.10714</v>
      </c>
      <c r="AK186" s="122">
        <f t="shared" si="931"/>
        <v>8.3331111111111106E-2</v>
      </c>
      <c r="AL186" s="3"/>
      <c r="AM186" s="135">
        <f t="shared" si="932"/>
        <v>0.39285000000000003</v>
      </c>
      <c r="AN186" s="121">
        <f t="shared" si="933"/>
        <v>0</v>
      </c>
      <c r="AO186" s="121">
        <f t="shared" si="934"/>
        <v>0.25</v>
      </c>
      <c r="AP186" s="129" t="s">
        <v>48</v>
      </c>
      <c r="AQ186" s="129" t="s">
        <v>48</v>
      </c>
      <c r="AR186" s="121">
        <f t="shared" si="935"/>
        <v>0.125</v>
      </c>
      <c r="AS186" s="121">
        <f t="shared" si="936"/>
        <v>0.39285000000000003</v>
      </c>
      <c r="AT186" s="122">
        <f t="shared" si="937"/>
        <v>0.33332777777777778</v>
      </c>
      <c r="AU186" s="3"/>
    </row>
    <row r="187" spans="1:47" ht="18">
      <c r="A187" s="15"/>
      <c r="B187" s="12"/>
      <c r="C187" s="24" t="s">
        <v>73</v>
      </c>
      <c r="D187" s="202">
        <v>12</v>
      </c>
      <c r="E187" s="85">
        <v>6</v>
      </c>
      <c r="F187" s="85">
        <v>10</v>
      </c>
      <c r="G187" s="85">
        <v>3</v>
      </c>
      <c r="H187" s="85">
        <v>5</v>
      </c>
      <c r="I187" s="85">
        <f t="shared" si="921"/>
        <v>36</v>
      </c>
      <c r="J187" s="85">
        <f t="shared" si="922"/>
        <v>24</v>
      </c>
      <c r="K187" s="203">
        <f t="shared" si="923"/>
        <v>0.66666666666666663</v>
      </c>
      <c r="L187" s="14"/>
      <c r="M187" s="147">
        <v>0.5</v>
      </c>
      <c r="N187" s="143">
        <v>1.33</v>
      </c>
      <c r="O187" s="143">
        <v>2.5</v>
      </c>
      <c r="P187" s="143">
        <v>1.67</v>
      </c>
      <c r="Q187" s="143">
        <v>3.2</v>
      </c>
      <c r="R187" s="143">
        <f t="shared" si="924"/>
        <v>2.2495833333333333</v>
      </c>
      <c r="S187" s="148">
        <f t="shared" si="925"/>
        <v>0.5</v>
      </c>
      <c r="T187" s="3"/>
      <c r="U187" s="135">
        <v>0.16667000000000001</v>
      </c>
      <c r="V187" s="121">
        <v>0</v>
      </c>
      <c r="W187" s="121">
        <v>0</v>
      </c>
      <c r="X187" s="121">
        <v>0.33332999999999996</v>
      </c>
      <c r="Y187" s="121">
        <v>0</v>
      </c>
      <c r="Z187" s="121">
        <f t="shared" si="926"/>
        <v>4.1666249999999995E-2</v>
      </c>
      <c r="AA187" s="121">
        <f t="shared" si="927"/>
        <v>0.16667000000000001</v>
      </c>
      <c r="AB187" s="122">
        <f t="shared" si="928"/>
        <v>8.3334166666666668E-2</v>
      </c>
      <c r="AC187" s="3"/>
      <c r="AD187" s="135">
        <v>0.58333000000000002</v>
      </c>
      <c r="AE187" s="121">
        <v>0.5</v>
      </c>
      <c r="AF187" s="121">
        <v>0.1</v>
      </c>
      <c r="AG187" s="121">
        <v>0</v>
      </c>
      <c r="AH187" s="121">
        <v>0</v>
      </c>
      <c r="AI187" s="121">
        <f t="shared" si="929"/>
        <v>0.16666666666666666</v>
      </c>
      <c r="AJ187" s="121">
        <f t="shared" si="930"/>
        <v>0.58333000000000002</v>
      </c>
      <c r="AK187" s="122">
        <f t="shared" si="931"/>
        <v>0.30555444444444446</v>
      </c>
      <c r="AL187" s="3"/>
      <c r="AM187" s="135">
        <f t="shared" si="932"/>
        <v>0.75</v>
      </c>
      <c r="AN187" s="121">
        <f t="shared" si="933"/>
        <v>0.5</v>
      </c>
      <c r="AO187" s="121">
        <f t="shared" si="934"/>
        <v>0.1</v>
      </c>
      <c r="AP187" s="121">
        <f t="shared" si="938"/>
        <v>0.33332999999999996</v>
      </c>
      <c r="AQ187" s="121">
        <f t="shared" si="939"/>
        <v>0</v>
      </c>
      <c r="AR187" s="121">
        <f t="shared" si="935"/>
        <v>0.20833291666666667</v>
      </c>
      <c r="AS187" s="121">
        <f t="shared" si="936"/>
        <v>0.75</v>
      </c>
      <c r="AT187" s="122">
        <f t="shared" si="937"/>
        <v>0.38888861111111112</v>
      </c>
      <c r="AU187" s="3"/>
    </row>
    <row r="188" spans="1:47" ht="18">
      <c r="A188" s="15"/>
      <c r="B188" s="12"/>
      <c r="C188" s="24" t="s">
        <v>73</v>
      </c>
      <c r="D188" s="202">
        <v>9</v>
      </c>
      <c r="E188" s="85">
        <v>5</v>
      </c>
      <c r="F188" s="85">
        <v>8</v>
      </c>
      <c r="G188" s="85">
        <v>5</v>
      </c>
      <c r="H188" s="85">
        <v>9</v>
      </c>
      <c r="I188" s="85">
        <f t="shared" si="921"/>
        <v>36</v>
      </c>
      <c r="J188" s="85">
        <f t="shared" si="922"/>
        <v>27</v>
      </c>
      <c r="K188" s="203">
        <f t="shared" si="923"/>
        <v>0.75</v>
      </c>
      <c r="L188" s="14"/>
      <c r="M188" s="147">
        <v>2.2200000000000002</v>
      </c>
      <c r="N188" s="143">
        <v>1.6</v>
      </c>
      <c r="O188" s="143">
        <v>3.25</v>
      </c>
      <c r="P188" s="143">
        <v>3.2</v>
      </c>
      <c r="Q188" s="143">
        <v>3.89</v>
      </c>
      <c r="R188" s="143">
        <f t="shared" si="924"/>
        <v>3.1485185185185181</v>
      </c>
      <c r="S188" s="148">
        <f t="shared" si="925"/>
        <v>2.2200000000000002</v>
      </c>
      <c r="T188" s="3"/>
      <c r="U188" s="135">
        <v>0</v>
      </c>
      <c r="V188" s="121">
        <v>0.2</v>
      </c>
      <c r="W188" s="121">
        <v>0</v>
      </c>
      <c r="X188" s="121">
        <v>0</v>
      </c>
      <c r="Y188" s="121">
        <v>0</v>
      </c>
      <c r="Z188" s="121">
        <f t="shared" si="926"/>
        <v>3.7037037037037035E-2</v>
      </c>
      <c r="AA188" s="121">
        <f t="shared" si="927"/>
        <v>0</v>
      </c>
      <c r="AB188" s="122">
        <f t="shared" si="928"/>
        <v>2.7777777777777776E-2</v>
      </c>
      <c r="AC188" s="3"/>
      <c r="AD188" s="135">
        <v>0.22222</v>
      </c>
      <c r="AE188" s="121">
        <v>0.4</v>
      </c>
      <c r="AF188" s="121">
        <v>0</v>
      </c>
      <c r="AG188" s="121">
        <v>0</v>
      </c>
      <c r="AH188" s="121">
        <v>0</v>
      </c>
      <c r="AI188" s="121">
        <f t="shared" si="929"/>
        <v>7.407407407407407E-2</v>
      </c>
      <c r="AJ188" s="121">
        <f t="shared" si="930"/>
        <v>0.22222</v>
      </c>
      <c r="AK188" s="122">
        <f t="shared" si="931"/>
        <v>0.11111055555555555</v>
      </c>
      <c r="AL188" s="3"/>
      <c r="AM188" s="135">
        <f t="shared" si="932"/>
        <v>0.22222</v>
      </c>
      <c r="AN188" s="121">
        <f t="shared" si="933"/>
        <v>0.60000000000000009</v>
      </c>
      <c r="AO188" s="121">
        <f t="shared" si="934"/>
        <v>0</v>
      </c>
      <c r="AP188" s="121">
        <f t="shared" si="938"/>
        <v>0</v>
      </c>
      <c r="AQ188" s="121">
        <f t="shared" si="939"/>
        <v>0</v>
      </c>
      <c r="AR188" s="121">
        <f t="shared" si="935"/>
        <v>0.11111111111111113</v>
      </c>
      <c r="AS188" s="121">
        <f t="shared" si="936"/>
        <v>0.22222</v>
      </c>
      <c r="AT188" s="122">
        <f t="shared" si="937"/>
        <v>0.13888833333333336</v>
      </c>
      <c r="AU188" s="3"/>
    </row>
    <row r="189" spans="1:47" ht="18.95" thickBot="1">
      <c r="A189" s="15"/>
      <c r="B189" s="12"/>
      <c r="C189" s="24" t="s">
        <v>73</v>
      </c>
      <c r="D189" s="199">
        <v>20</v>
      </c>
      <c r="E189" s="200">
        <v>5</v>
      </c>
      <c r="F189" s="200">
        <v>7</v>
      </c>
      <c r="G189" s="200">
        <v>3</v>
      </c>
      <c r="H189" s="200">
        <v>1</v>
      </c>
      <c r="I189" s="200">
        <f t="shared" si="921"/>
        <v>36</v>
      </c>
      <c r="J189" s="200">
        <f t="shared" si="922"/>
        <v>16</v>
      </c>
      <c r="K189" s="201">
        <f t="shared" si="923"/>
        <v>0.44444444444444442</v>
      </c>
      <c r="L189" s="14"/>
      <c r="M189" s="149">
        <v>2</v>
      </c>
      <c r="N189" s="150">
        <v>1.6</v>
      </c>
      <c r="O189" s="150">
        <v>1.1399999999999999</v>
      </c>
      <c r="P189" s="150">
        <v>2</v>
      </c>
      <c r="Q189" s="150">
        <v>3</v>
      </c>
      <c r="R189" s="150">
        <f t="shared" si="924"/>
        <v>1.56125</v>
      </c>
      <c r="S189" s="151">
        <f t="shared" si="925"/>
        <v>2</v>
      </c>
      <c r="T189" s="3"/>
      <c r="U189" s="136">
        <v>0.3</v>
      </c>
      <c r="V189" s="140">
        <v>0.2</v>
      </c>
      <c r="W189" s="140">
        <v>0.57142999999999999</v>
      </c>
      <c r="X189" s="140">
        <v>0.66666999999999998</v>
      </c>
      <c r="Y189" s="140">
        <v>0</v>
      </c>
      <c r="Z189" s="140">
        <f t="shared" si="926"/>
        <v>0.43750124999999995</v>
      </c>
      <c r="AA189" s="140">
        <f t="shared" si="927"/>
        <v>0.3</v>
      </c>
      <c r="AB189" s="183">
        <f t="shared" si="928"/>
        <v>0.36111166666666666</v>
      </c>
      <c r="AC189" s="3"/>
      <c r="AD189" s="136">
        <v>0.1</v>
      </c>
      <c r="AE189" s="140">
        <v>0.2</v>
      </c>
      <c r="AF189" s="140">
        <v>0.14285999999999999</v>
      </c>
      <c r="AG189" s="140">
        <v>0</v>
      </c>
      <c r="AH189" s="140">
        <v>0</v>
      </c>
      <c r="AI189" s="140">
        <f t="shared" si="929"/>
        <v>0.12500125000000001</v>
      </c>
      <c r="AJ189" s="140">
        <f t="shared" si="930"/>
        <v>0.1</v>
      </c>
      <c r="AK189" s="183">
        <f t="shared" si="931"/>
        <v>0.11111166666666666</v>
      </c>
      <c r="AL189" s="3"/>
      <c r="AM189" s="136">
        <f t="shared" si="932"/>
        <v>0.4</v>
      </c>
      <c r="AN189" s="140">
        <f t="shared" si="933"/>
        <v>0.4</v>
      </c>
      <c r="AO189" s="140">
        <f t="shared" si="934"/>
        <v>0.71428999999999998</v>
      </c>
      <c r="AP189" s="140">
        <f t="shared" si="938"/>
        <v>0.66666999999999998</v>
      </c>
      <c r="AQ189" s="140">
        <f t="shared" si="939"/>
        <v>0</v>
      </c>
      <c r="AR189" s="140">
        <f t="shared" si="935"/>
        <v>0.56250250000000002</v>
      </c>
      <c r="AS189" s="140">
        <f t="shared" si="936"/>
        <v>0.4</v>
      </c>
      <c r="AT189" s="183">
        <f t="shared" si="937"/>
        <v>0.47222333333333327</v>
      </c>
      <c r="AU189" s="3"/>
    </row>
    <row r="190" spans="1:47" ht="18.75">
      <c r="A190" s="15"/>
      <c r="B190" s="255" t="s">
        <v>73</v>
      </c>
      <c r="C190" s="256"/>
      <c r="D190" s="45">
        <f>SUM(D178:D189)</f>
        <v>269</v>
      </c>
      <c r="E190" s="7">
        <f t="shared" ref="E190:J190" si="940">SUM(E178:E189)</f>
        <v>62</v>
      </c>
      <c r="F190" s="7">
        <f t="shared" si="940"/>
        <v>55</v>
      </c>
      <c r="G190" s="7">
        <f t="shared" si="940"/>
        <v>21</v>
      </c>
      <c r="H190" s="7">
        <f t="shared" si="940"/>
        <v>23</v>
      </c>
      <c r="I190" s="7">
        <f t="shared" si="940"/>
        <v>430</v>
      </c>
      <c r="J190" s="7">
        <f t="shared" si="940"/>
        <v>161</v>
      </c>
      <c r="K190" s="6">
        <f>AVERAGE(K178:K189)</f>
        <v>0.37347883597883597</v>
      </c>
      <c r="L190" s="14"/>
      <c r="M190" s="40">
        <f t="shared" ref="M190:S190" si="941">AVERAGE(M178:M189)</f>
        <v>2.0441666666666665</v>
      </c>
      <c r="N190" s="41">
        <f t="shared" si="941"/>
        <v>2.4950000000000006</v>
      </c>
      <c r="O190" s="41">
        <f t="shared" si="941"/>
        <v>2.4718181818181821</v>
      </c>
      <c r="P190" s="41">
        <f t="shared" si="941"/>
        <v>1.9957142857142856</v>
      </c>
      <c r="Q190" s="41">
        <f t="shared" si="941"/>
        <v>3.2985714285714285</v>
      </c>
      <c r="R190" s="41">
        <f t="shared" si="941"/>
        <v>2.6153432497489515</v>
      </c>
      <c r="S190" s="42">
        <f t="shared" si="941"/>
        <v>2.0441666666666665</v>
      </c>
      <c r="T190" s="3"/>
      <c r="U190" s="97">
        <f t="shared" ref="U190" si="942">AVERAGE(U178:U189)</f>
        <v>0.20032641666666662</v>
      </c>
      <c r="V190" s="98">
        <f t="shared" ref="V190" si="943">AVERAGE(V178:V189)</f>
        <v>0.14246083333333334</v>
      </c>
      <c r="W190" s="98">
        <f t="shared" ref="W190" si="944">AVERAGE(W178:W189)</f>
        <v>0.21406909090909093</v>
      </c>
      <c r="X190" s="98">
        <f t="shared" ref="X190" si="945">AVERAGE(X178:X189)</f>
        <v>0.37142857142857144</v>
      </c>
      <c r="Y190" s="98">
        <f t="shared" ref="Y190" si="946">AVERAGE(Y178:Y189)</f>
        <v>7.1428571428571425E-2</v>
      </c>
      <c r="Z190" s="98">
        <f t="shared" ref="Z190" si="947">AVERAGE(Z178:Z189)</f>
        <v>0.1798484396418234</v>
      </c>
      <c r="AA190" s="98">
        <f t="shared" ref="AA190" si="948">AVERAGE(AA178:AA189)</f>
        <v>0.20032641666666662</v>
      </c>
      <c r="AB190" s="99">
        <f t="shared" ref="AB190" si="949">AVERAGE(AB178:AB189)</f>
        <v>0.20687797632275126</v>
      </c>
      <c r="AC190" s="3"/>
      <c r="AD190" s="236">
        <f t="shared" ref="AD190" si="950">AVERAGE(AD178:AD189)</f>
        <v>0.17067758333333335</v>
      </c>
      <c r="AE190" s="127">
        <f t="shared" ref="AE190" si="951">AVERAGE(AE178:AE189)</f>
        <v>0.12023833333333332</v>
      </c>
      <c r="AF190" s="127">
        <f t="shared" ref="AF190" si="952">AVERAGE(AF178:AF189)</f>
        <v>2.2078181818181816E-2</v>
      </c>
      <c r="AG190" s="127">
        <f t="shared" ref="AG190" si="953">AVERAGE(AG178:AG189)</f>
        <v>0</v>
      </c>
      <c r="AH190" s="127">
        <f t="shared" ref="AH190" si="954">AVERAGE(AH178:AH189)</f>
        <v>0</v>
      </c>
      <c r="AI190" s="127">
        <f t="shared" ref="AI190" si="955">AVERAGE(AI178:AI189)</f>
        <v>4.4998852763748598E-2</v>
      </c>
      <c r="AJ190" s="127">
        <f t="shared" ref="AJ190" si="956">AVERAGE(AJ178:AJ189)</f>
        <v>0.17067758333333335</v>
      </c>
      <c r="AK190" s="99">
        <f t="shared" ref="AK190" si="957">AVERAGE(AK178:AK189)</f>
        <v>0.11626958531746033</v>
      </c>
      <c r="AL190" s="3"/>
      <c r="AM190" s="97">
        <f t="shared" ref="AM190" si="958">AVERAGE(AM178:AM189)</f>
        <v>0.37100400000000006</v>
      </c>
      <c r="AN190" s="98">
        <f t="shared" ref="AN190" si="959">AVERAGE(AN178:AN189)</f>
        <v>0.26269916666666671</v>
      </c>
      <c r="AO190" s="98">
        <f t="shared" ref="AO190" si="960">AVERAGE(AO178:AO189)</f>
        <v>0.23614727272727273</v>
      </c>
      <c r="AP190" s="98">
        <f t="shared" ref="AP190" si="961">AVERAGE(AP178:AP189)</f>
        <v>0.37142857142857144</v>
      </c>
      <c r="AQ190" s="98">
        <f t="shared" ref="AQ190" si="962">AVERAGE(AQ178:AQ189)</f>
        <v>7.1428571428571425E-2</v>
      </c>
      <c r="AR190" s="98">
        <f t="shared" ref="AR190" si="963">AVERAGE(AR178:AR189)</f>
        <v>0.224847292405572</v>
      </c>
      <c r="AS190" s="98">
        <f t="shared" ref="AS190" si="964">AVERAGE(AS178:AS189)</f>
        <v>0.37100400000000006</v>
      </c>
      <c r="AT190" s="99">
        <f t="shared" ref="AT190" si="965">AVERAGE(AT178:AT189)</f>
        <v>0.32314756164021163</v>
      </c>
      <c r="AU190" s="3"/>
    </row>
    <row r="191" spans="1:47" ht="18.75">
      <c r="A191" s="15"/>
      <c r="B191" s="12"/>
      <c r="C191" s="24" t="s">
        <v>74</v>
      </c>
      <c r="D191" s="212">
        <v>22</v>
      </c>
      <c r="E191" s="81">
        <v>3</v>
      </c>
      <c r="F191" s="81">
        <v>4</v>
      </c>
      <c r="G191" s="209" t="s">
        <v>48</v>
      </c>
      <c r="H191" s="81">
        <v>2</v>
      </c>
      <c r="I191" s="81">
        <f t="shared" ref="I191:I193" si="966">SUM(D191:H191)</f>
        <v>31</v>
      </c>
      <c r="J191" s="81">
        <f t="shared" ref="J191:J193" si="967">SUM(E191:H191)</f>
        <v>9</v>
      </c>
      <c r="K191" s="254">
        <f t="shared" ref="K191:K193" si="968">J191/I191</f>
        <v>0.29032258064516131</v>
      </c>
      <c r="L191" s="14"/>
      <c r="M191" s="169">
        <v>1.64</v>
      </c>
      <c r="N191" s="170">
        <v>1</v>
      </c>
      <c r="O191" s="170">
        <v>2.5</v>
      </c>
      <c r="P191" s="170" t="s">
        <v>48</v>
      </c>
      <c r="Q191" s="170">
        <v>1</v>
      </c>
      <c r="R191" s="170">
        <f t="shared" ref="R191:R193" si="969">SUMPRODUCT(E191:H191,N191:Q191)/SUM(E191:H191)</f>
        <v>1.6666666666666667</v>
      </c>
      <c r="S191" s="171">
        <f t="shared" ref="S191:S193" si="970">M191</f>
        <v>1.64</v>
      </c>
      <c r="T191" s="3"/>
      <c r="U191" s="109">
        <v>9.090899999999999E-2</v>
      </c>
      <c r="V191" s="110">
        <v>0.33332999999999996</v>
      </c>
      <c r="W191" s="110">
        <v>0.25</v>
      </c>
      <c r="X191" s="110" t="s">
        <v>48</v>
      </c>
      <c r="Y191" s="110">
        <v>0</v>
      </c>
      <c r="Z191" s="110">
        <f t="shared" ref="Z191:Z193" si="971">SUMPRODUCT(E191:H191,V191:Y191)/SUM(E191:H191)</f>
        <v>0.22222111111111109</v>
      </c>
      <c r="AA191" s="110">
        <f t="shared" ref="AA191:AA193" si="972">U191</f>
        <v>9.090899999999999E-2</v>
      </c>
      <c r="AB191" s="134">
        <f t="shared" ref="AB191:AB193" si="973">((Z191*J191)+(AA191*D191))/I191</f>
        <v>0.12903187096774194</v>
      </c>
      <c r="AC191" s="3"/>
      <c r="AD191" s="109">
        <v>0.40909000000000001</v>
      </c>
      <c r="AE191" s="110">
        <v>0.33332999999999996</v>
      </c>
      <c r="AF191" s="110">
        <v>0</v>
      </c>
      <c r="AG191" s="110" t="s">
        <v>48</v>
      </c>
      <c r="AH191" s="110">
        <v>0.5</v>
      </c>
      <c r="AI191" s="110">
        <f t="shared" ref="AI191:AI193" si="974">SUMPRODUCT(E191:H191,AE191:AH191)/SUM(E191:H191)</f>
        <v>0.22222111111111109</v>
      </c>
      <c r="AJ191" s="110">
        <f t="shared" ref="AJ191:AJ193" si="975">AD191</f>
        <v>0.40909000000000001</v>
      </c>
      <c r="AK191" s="134">
        <f t="shared" ref="AK191:AK193" si="976">((AI191*J191)+(AJ191*D191))/I191</f>
        <v>0.3548377419354839</v>
      </c>
      <c r="AL191" s="3"/>
      <c r="AM191" s="225">
        <f t="shared" ref="AM191:AM193" si="977">U191+AD191</f>
        <v>0.49999899999999997</v>
      </c>
      <c r="AN191" s="226">
        <f t="shared" ref="AN191:AN193" si="978">V191+AE191</f>
        <v>0.66665999999999992</v>
      </c>
      <c r="AO191" s="226">
        <f t="shared" ref="AO191:AO193" si="979">W191+AF191</f>
        <v>0.25</v>
      </c>
      <c r="AP191" s="132" t="s">
        <v>48</v>
      </c>
      <c r="AQ191" s="226">
        <f t="shared" ref="AQ191:AQ192" si="980">Y191+AH191</f>
        <v>0.5</v>
      </c>
      <c r="AR191" s="226">
        <f t="shared" ref="AR191:AR193" si="981">SUMPRODUCT(E191:H191,AN191:AQ191)/SUM(E191:H191)</f>
        <v>0.44444222222222218</v>
      </c>
      <c r="AS191" s="226">
        <f t="shared" ref="AS191:AS193" si="982">AM191</f>
        <v>0.49999899999999997</v>
      </c>
      <c r="AT191" s="245">
        <f t="shared" ref="AT191:AT193" si="983">((AR191*J191)+(AS191*D191))/I191</f>
        <v>0.48386961290322578</v>
      </c>
      <c r="AU191" s="3"/>
    </row>
    <row r="192" spans="1:47" ht="18.75">
      <c r="A192" s="15"/>
      <c r="B192" s="12"/>
      <c r="C192" s="24" t="s">
        <v>74</v>
      </c>
      <c r="D192" s="202">
        <v>25</v>
      </c>
      <c r="E192" s="85">
        <v>2</v>
      </c>
      <c r="F192" s="85">
        <v>2</v>
      </c>
      <c r="G192" s="85">
        <v>2</v>
      </c>
      <c r="H192" s="85">
        <v>1</v>
      </c>
      <c r="I192" s="85">
        <f t="shared" si="966"/>
        <v>32</v>
      </c>
      <c r="J192" s="85">
        <f t="shared" si="967"/>
        <v>7</v>
      </c>
      <c r="K192" s="254">
        <f t="shared" si="968"/>
        <v>0.21875</v>
      </c>
      <c r="L192" s="14"/>
      <c r="M192" s="147">
        <v>1.08</v>
      </c>
      <c r="N192" s="143">
        <v>0</v>
      </c>
      <c r="O192" s="143">
        <v>2</v>
      </c>
      <c r="P192" s="143">
        <v>3</v>
      </c>
      <c r="Q192" s="143">
        <v>4</v>
      </c>
      <c r="R192" s="143">
        <f t="shared" si="969"/>
        <v>2</v>
      </c>
      <c r="S192" s="148">
        <f t="shared" si="970"/>
        <v>1.08</v>
      </c>
      <c r="T192" s="3"/>
      <c r="U192" s="135">
        <v>0.24</v>
      </c>
      <c r="V192" s="121">
        <v>0</v>
      </c>
      <c r="W192" s="121">
        <v>0</v>
      </c>
      <c r="X192" s="121">
        <v>0</v>
      </c>
      <c r="Y192" s="121">
        <v>0</v>
      </c>
      <c r="Z192" s="121">
        <f t="shared" si="971"/>
        <v>0</v>
      </c>
      <c r="AA192" s="121">
        <f t="shared" si="972"/>
        <v>0.24</v>
      </c>
      <c r="AB192" s="122">
        <f t="shared" si="973"/>
        <v>0.1875</v>
      </c>
      <c r="AC192" s="3"/>
      <c r="AD192" s="135">
        <v>0.4</v>
      </c>
      <c r="AE192" s="121">
        <v>1</v>
      </c>
      <c r="AF192" s="121">
        <v>0.5</v>
      </c>
      <c r="AG192" s="121">
        <v>0</v>
      </c>
      <c r="AH192" s="121">
        <v>0</v>
      </c>
      <c r="AI192" s="121">
        <f t="shared" si="974"/>
        <v>0.42857142857142855</v>
      </c>
      <c r="AJ192" s="121">
        <f t="shared" si="975"/>
        <v>0.4</v>
      </c>
      <c r="AK192" s="122">
        <f t="shared" si="976"/>
        <v>0.40625</v>
      </c>
      <c r="AL192" s="3"/>
      <c r="AM192" s="135">
        <f t="shared" si="977"/>
        <v>0.64</v>
      </c>
      <c r="AN192" s="121">
        <f t="shared" si="978"/>
        <v>1</v>
      </c>
      <c r="AO192" s="121">
        <f t="shared" si="979"/>
        <v>0.5</v>
      </c>
      <c r="AP192" s="121">
        <f t="shared" ref="AP192" si="984">X192+AG192</f>
        <v>0</v>
      </c>
      <c r="AQ192" s="121">
        <f t="shared" si="980"/>
        <v>0</v>
      </c>
      <c r="AR192" s="121">
        <f t="shared" si="981"/>
        <v>0.42857142857142855</v>
      </c>
      <c r="AS192" s="121">
        <f t="shared" si="982"/>
        <v>0.64</v>
      </c>
      <c r="AT192" s="122">
        <f t="shared" si="983"/>
        <v>0.59375</v>
      </c>
      <c r="AU192" s="3"/>
    </row>
    <row r="193" spans="1:47" ht="18.75">
      <c r="A193" s="15"/>
      <c r="B193" s="12"/>
      <c r="C193" s="24" t="s">
        <v>74</v>
      </c>
      <c r="D193" s="199">
        <v>29</v>
      </c>
      <c r="E193" s="200">
        <v>2</v>
      </c>
      <c r="F193" s="200">
        <v>2</v>
      </c>
      <c r="G193" s="89" t="s">
        <v>48</v>
      </c>
      <c r="H193" s="89" t="s">
        <v>48</v>
      </c>
      <c r="I193" s="200">
        <f t="shared" si="966"/>
        <v>33</v>
      </c>
      <c r="J193" s="200">
        <f t="shared" si="967"/>
        <v>4</v>
      </c>
      <c r="K193" s="254">
        <f t="shared" si="968"/>
        <v>0.12121212121212122</v>
      </c>
      <c r="L193" s="14"/>
      <c r="M193" s="172">
        <v>1.97</v>
      </c>
      <c r="N193" s="173">
        <v>2</v>
      </c>
      <c r="O193" s="173">
        <v>2</v>
      </c>
      <c r="P193" s="173" t="s">
        <v>48</v>
      </c>
      <c r="Q193" s="173" t="s">
        <v>48</v>
      </c>
      <c r="R193" s="173">
        <f t="shared" si="969"/>
        <v>2</v>
      </c>
      <c r="S193" s="174">
        <f t="shared" si="970"/>
        <v>1.97</v>
      </c>
      <c r="T193" s="3"/>
      <c r="U193" s="136">
        <v>6.8966E-2</v>
      </c>
      <c r="V193" s="140">
        <v>0</v>
      </c>
      <c r="W193" s="140">
        <v>0</v>
      </c>
      <c r="X193" s="140" t="s">
        <v>48</v>
      </c>
      <c r="Y193" s="140" t="s">
        <v>48</v>
      </c>
      <c r="Z193" s="140">
        <f t="shared" si="971"/>
        <v>0</v>
      </c>
      <c r="AA193" s="140">
        <f t="shared" si="972"/>
        <v>6.8966E-2</v>
      </c>
      <c r="AB193" s="183">
        <f t="shared" si="973"/>
        <v>6.0606484848484854E-2</v>
      </c>
      <c r="AC193" s="3"/>
      <c r="AD193" s="136">
        <v>0.31034</v>
      </c>
      <c r="AE193" s="140">
        <v>0.5</v>
      </c>
      <c r="AF193" s="140">
        <v>0</v>
      </c>
      <c r="AG193" s="140" t="s">
        <v>48</v>
      </c>
      <c r="AH193" s="140" t="s">
        <v>48</v>
      </c>
      <c r="AI193" s="140">
        <f t="shared" si="974"/>
        <v>0.25</v>
      </c>
      <c r="AJ193" s="140">
        <f t="shared" si="975"/>
        <v>0.31034</v>
      </c>
      <c r="AK193" s="183">
        <f t="shared" si="976"/>
        <v>0.30302606060606063</v>
      </c>
      <c r="AL193" s="3"/>
      <c r="AM193" s="136">
        <f t="shared" si="977"/>
        <v>0.37930600000000003</v>
      </c>
      <c r="AN193" s="140">
        <f t="shared" si="978"/>
        <v>0.5</v>
      </c>
      <c r="AO193" s="140">
        <f t="shared" si="979"/>
        <v>0</v>
      </c>
      <c r="AP193" s="129" t="s">
        <v>48</v>
      </c>
      <c r="AQ193" s="129" t="s">
        <v>48</v>
      </c>
      <c r="AR193" s="140">
        <f t="shared" si="981"/>
        <v>0.25</v>
      </c>
      <c r="AS193" s="140">
        <f t="shared" si="982"/>
        <v>0.37930600000000003</v>
      </c>
      <c r="AT193" s="183">
        <f t="shared" si="983"/>
        <v>0.36363254545454549</v>
      </c>
      <c r="AU193" s="3"/>
    </row>
    <row r="194" spans="1:47" ht="18.75">
      <c r="A194" s="15"/>
      <c r="B194" s="255" t="s">
        <v>74</v>
      </c>
      <c r="C194" s="256"/>
      <c r="D194" s="45">
        <f>SUM(D191:D193)</f>
        <v>76</v>
      </c>
      <c r="E194" s="7">
        <f t="shared" ref="E194:J194" si="985">SUM(E191:E193)</f>
        <v>7</v>
      </c>
      <c r="F194" s="7">
        <f t="shared" si="985"/>
        <v>8</v>
      </c>
      <c r="G194" s="7">
        <f t="shared" si="985"/>
        <v>2</v>
      </c>
      <c r="H194" s="7">
        <f t="shared" si="985"/>
        <v>3</v>
      </c>
      <c r="I194" s="7">
        <f t="shared" si="985"/>
        <v>96</v>
      </c>
      <c r="J194" s="7">
        <f t="shared" si="985"/>
        <v>20</v>
      </c>
      <c r="K194" s="6">
        <f>AVERAGE(K191:K193)</f>
        <v>0.21009490061909417</v>
      </c>
      <c r="L194" s="14"/>
      <c r="M194" s="40">
        <f t="shared" ref="M194:S194" si="986">AVERAGE(M191:M193)</f>
        <v>1.5633333333333332</v>
      </c>
      <c r="N194" s="41">
        <f t="shared" si="986"/>
        <v>1</v>
      </c>
      <c r="O194" s="41">
        <f t="shared" si="986"/>
        <v>2.1666666666666665</v>
      </c>
      <c r="P194" s="41">
        <f t="shared" si="986"/>
        <v>3</v>
      </c>
      <c r="Q194" s="41">
        <f t="shared" si="986"/>
        <v>2.5</v>
      </c>
      <c r="R194" s="41">
        <f t="shared" si="986"/>
        <v>1.8888888888888891</v>
      </c>
      <c r="S194" s="42">
        <f t="shared" si="986"/>
        <v>1.5633333333333332</v>
      </c>
      <c r="T194" s="3"/>
      <c r="U194" s="97">
        <f t="shared" ref="U194" si="987">AVERAGE(U191:U193)</f>
        <v>0.13329166666666667</v>
      </c>
      <c r="V194" s="98">
        <f t="shared" ref="V194" si="988">AVERAGE(V191:V193)</f>
        <v>0.11110999999999999</v>
      </c>
      <c r="W194" s="98">
        <f t="shared" ref="W194" si="989">AVERAGE(W191:W193)</f>
        <v>8.3333333333333329E-2</v>
      </c>
      <c r="X194" s="98">
        <f t="shared" ref="X194" si="990">AVERAGE(X191:X193)</f>
        <v>0</v>
      </c>
      <c r="Y194" s="98">
        <f t="shared" ref="Y194" si="991">AVERAGE(Y191:Y193)</f>
        <v>0</v>
      </c>
      <c r="Z194" s="98">
        <f t="shared" ref="Z194" si="992">AVERAGE(Z191:Z193)</f>
        <v>7.4073703703703697E-2</v>
      </c>
      <c r="AA194" s="98">
        <f t="shared" ref="AA194" si="993">AVERAGE(AA191:AA193)</f>
        <v>0.13329166666666667</v>
      </c>
      <c r="AB194" s="99">
        <f t="shared" ref="AB194" si="994">AVERAGE(AB191:AB193)</f>
        <v>0.12571278527207561</v>
      </c>
      <c r="AC194" s="3"/>
      <c r="AD194" s="236">
        <f t="shared" ref="AD194" si="995">AVERAGE(AD191:AD193)</f>
        <v>0.37314333333333338</v>
      </c>
      <c r="AE194" s="127">
        <f t="shared" ref="AE194" si="996">AVERAGE(AE191:AE193)</f>
        <v>0.61110999999999993</v>
      </c>
      <c r="AF194" s="127">
        <f t="shared" ref="AF194" si="997">AVERAGE(AF191:AF193)</f>
        <v>0.16666666666666666</v>
      </c>
      <c r="AG194" s="127">
        <f t="shared" ref="AG194" si="998">AVERAGE(AG191:AG193)</f>
        <v>0</v>
      </c>
      <c r="AH194" s="127">
        <f t="shared" ref="AH194" si="999">AVERAGE(AH191:AH193)</f>
        <v>0.25</v>
      </c>
      <c r="AI194" s="127">
        <f t="shared" ref="AI194" si="1000">AVERAGE(AI191:AI193)</f>
        <v>0.30026417989417986</v>
      </c>
      <c r="AJ194" s="127">
        <f t="shared" ref="AJ194" si="1001">AVERAGE(AJ191:AJ193)</f>
        <v>0.37314333333333338</v>
      </c>
      <c r="AK194" s="99">
        <f t="shared" ref="AK194" si="1002">AVERAGE(AK191:AK193)</f>
        <v>0.35470460084718153</v>
      </c>
      <c r="AL194" s="3"/>
      <c r="AM194" s="97">
        <f t="shared" ref="AM194" si="1003">AVERAGE(AM191:AM193)</f>
        <v>0.50643500000000008</v>
      </c>
      <c r="AN194" s="98">
        <f t="shared" ref="AN194" si="1004">AVERAGE(AN191:AN193)</f>
        <v>0.72221999999999997</v>
      </c>
      <c r="AO194" s="98">
        <f t="shared" ref="AO194" si="1005">AVERAGE(AO191:AO193)</f>
        <v>0.25</v>
      </c>
      <c r="AP194" s="98">
        <f t="shared" ref="AP194" si="1006">AVERAGE(AP191:AP193)</f>
        <v>0</v>
      </c>
      <c r="AQ194" s="98">
        <f t="shared" ref="AQ194" si="1007">AVERAGE(AQ191:AQ193)</f>
        <v>0.25</v>
      </c>
      <c r="AR194" s="98">
        <f t="shared" ref="AR194" si="1008">AVERAGE(AR191:AR193)</f>
        <v>0.37433788359788361</v>
      </c>
      <c r="AS194" s="98">
        <f t="shared" ref="AS194" si="1009">AVERAGE(AS191:AS193)</f>
        <v>0.50643500000000008</v>
      </c>
      <c r="AT194" s="99">
        <f t="shared" ref="AT194" si="1010">AVERAGE(AT191:AT193)</f>
        <v>0.48041738611925711</v>
      </c>
      <c r="AU194" s="3"/>
    </row>
    <row r="195" spans="1:47" ht="18">
      <c r="A195" s="15"/>
      <c r="B195" s="12"/>
      <c r="C195" s="24" t="s">
        <v>75</v>
      </c>
      <c r="D195" s="212">
        <v>21</v>
      </c>
      <c r="E195" s="81">
        <v>13</v>
      </c>
      <c r="F195" s="81">
        <v>2</v>
      </c>
      <c r="G195" s="209" t="s">
        <v>48</v>
      </c>
      <c r="H195" s="209" t="s">
        <v>48</v>
      </c>
      <c r="I195" s="81">
        <f t="shared" ref="I195:I196" si="1011">SUM(D195:H195)</f>
        <v>36</v>
      </c>
      <c r="J195" s="81">
        <f t="shared" ref="J195:J196" si="1012">SUM(E195:H195)</f>
        <v>15</v>
      </c>
      <c r="K195" s="213">
        <f t="shared" ref="K195:K196" si="1013">J195/I195</f>
        <v>0.41666666666666669</v>
      </c>
      <c r="L195" s="14"/>
      <c r="M195" s="144">
        <v>2.86</v>
      </c>
      <c r="N195" s="145">
        <v>2.62</v>
      </c>
      <c r="O195" s="145">
        <v>3</v>
      </c>
      <c r="P195" s="145">
        <v>0</v>
      </c>
      <c r="Q195" s="145">
        <v>0</v>
      </c>
      <c r="R195" s="145">
        <f t="shared" ref="R195:R196" si="1014">SUMPRODUCT(E195:H195,N195:Q195)/SUM(E195:H195)</f>
        <v>2.670666666666667</v>
      </c>
      <c r="S195" s="146">
        <f t="shared" ref="S195:S196" si="1015">M195</f>
        <v>2.86</v>
      </c>
      <c r="T195" s="3"/>
      <c r="U195" s="109">
        <v>9.5237999999999989E-2</v>
      </c>
      <c r="V195" s="110">
        <v>0.15384999999999999</v>
      </c>
      <c r="W195" s="110">
        <v>0</v>
      </c>
      <c r="X195" s="110" t="s">
        <v>48</v>
      </c>
      <c r="Y195" s="110" t="s">
        <v>48</v>
      </c>
      <c r="Z195" s="110">
        <f t="shared" ref="Z195:Z196" si="1016">SUMPRODUCT(E195:H195,V195:Y195)/SUM(E195:H195)</f>
        <v>0.13333666666666666</v>
      </c>
      <c r="AA195" s="110">
        <f t="shared" ref="AA195:AA196" si="1017">U195</f>
        <v>9.5237999999999989E-2</v>
      </c>
      <c r="AB195" s="134">
        <f t="shared" ref="AB195:AB196" si="1018">((Z195*J195)+(AA195*D195))/I195</f>
        <v>0.11111244444444443</v>
      </c>
      <c r="AC195" s="3"/>
      <c r="AD195" s="109">
        <v>4.7618999999999995E-2</v>
      </c>
      <c r="AE195" s="110">
        <v>7.6923000000000005E-2</v>
      </c>
      <c r="AF195" s="110">
        <v>0</v>
      </c>
      <c r="AG195" s="110" t="s">
        <v>48</v>
      </c>
      <c r="AH195" s="110" t="s">
        <v>48</v>
      </c>
      <c r="AI195" s="110">
        <f t="shared" ref="AI195:AI196" si="1019">SUMPRODUCT(E195:H195,AE195:AH195)/SUM(E195:H195)</f>
        <v>6.6666600000000006E-2</v>
      </c>
      <c r="AJ195" s="110">
        <f t="shared" ref="AJ195:AJ196" si="1020">AD195</f>
        <v>4.7618999999999995E-2</v>
      </c>
      <c r="AK195" s="134">
        <f t="shared" ref="AK195:AK196" si="1021">((AI195*J195)+(AJ195*D195))/I195</f>
        <v>5.5555500000000001E-2</v>
      </c>
      <c r="AL195" s="3"/>
      <c r="AM195" s="225">
        <f t="shared" ref="AM195:AM196" si="1022">U195+AD195</f>
        <v>0.14285699999999998</v>
      </c>
      <c r="AN195" s="226">
        <f t="shared" ref="AN195:AN196" si="1023">V195+AE195</f>
        <v>0.23077300000000001</v>
      </c>
      <c r="AO195" s="226">
        <f t="shared" ref="AO195" si="1024">W195+AF195</f>
        <v>0</v>
      </c>
      <c r="AP195" s="132" t="s">
        <v>48</v>
      </c>
      <c r="AQ195" s="132" t="s">
        <v>48</v>
      </c>
      <c r="AR195" s="226">
        <f t="shared" ref="AR195:AR196" si="1025">SUMPRODUCT(E195:H195,AN195:AQ195)/SUM(E195:H195)</f>
        <v>0.20000326666666668</v>
      </c>
      <c r="AS195" s="226">
        <f t="shared" ref="AS195:AS196" si="1026">AM195</f>
        <v>0.14285699999999998</v>
      </c>
      <c r="AT195" s="245">
        <f t="shared" ref="AT195:AT196" si="1027">((AR195*J195)+(AS195*D195))/I195</f>
        <v>0.16666794444444444</v>
      </c>
      <c r="AU195" s="3"/>
    </row>
    <row r="196" spans="1:47" ht="18.95" thickBot="1">
      <c r="A196" s="15"/>
      <c r="B196" s="12"/>
      <c r="C196" s="24" t="s">
        <v>75</v>
      </c>
      <c r="D196" s="210">
        <v>29</v>
      </c>
      <c r="E196" s="90">
        <v>7</v>
      </c>
      <c r="F196" s="86" t="s">
        <v>48</v>
      </c>
      <c r="G196" s="86" t="s">
        <v>48</v>
      </c>
      <c r="H196" s="86" t="s">
        <v>48</v>
      </c>
      <c r="I196" s="90">
        <f t="shared" si="1011"/>
        <v>36</v>
      </c>
      <c r="J196" s="90">
        <f t="shared" si="1012"/>
        <v>7</v>
      </c>
      <c r="K196" s="211">
        <f t="shared" si="1013"/>
        <v>0.19444444444444445</v>
      </c>
      <c r="L196" s="14"/>
      <c r="M196" s="149">
        <v>2.1</v>
      </c>
      <c r="N196" s="150">
        <v>2.4300000000000002</v>
      </c>
      <c r="O196" s="150">
        <v>0</v>
      </c>
      <c r="P196" s="150">
        <v>0</v>
      </c>
      <c r="Q196" s="150">
        <v>0</v>
      </c>
      <c r="R196" s="150">
        <f t="shared" si="1014"/>
        <v>2.4300000000000002</v>
      </c>
      <c r="S196" s="151">
        <f t="shared" si="1015"/>
        <v>2.1</v>
      </c>
      <c r="T196" s="3"/>
      <c r="U196" s="136">
        <v>0.34482999999999997</v>
      </c>
      <c r="V196" s="140">
        <v>0.14285999999999999</v>
      </c>
      <c r="W196" s="140" t="s">
        <v>48</v>
      </c>
      <c r="X196" s="140" t="s">
        <v>48</v>
      </c>
      <c r="Y196" s="140" t="s">
        <v>48</v>
      </c>
      <c r="Z196" s="140">
        <f t="shared" si="1016"/>
        <v>0.14285999999999999</v>
      </c>
      <c r="AA196" s="140">
        <f t="shared" si="1017"/>
        <v>0.34482999999999997</v>
      </c>
      <c r="AB196" s="183">
        <f t="shared" si="1018"/>
        <v>0.30555805555555549</v>
      </c>
      <c r="AC196" s="3"/>
      <c r="AD196" s="136">
        <v>0.10345</v>
      </c>
      <c r="AE196" s="140">
        <v>0</v>
      </c>
      <c r="AF196" s="140" t="s">
        <v>48</v>
      </c>
      <c r="AG196" s="140" t="s">
        <v>48</v>
      </c>
      <c r="AH196" s="140" t="s">
        <v>48</v>
      </c>
      <c r="AI196" s="140">
        <f t="shared" si="1019"/>
        <v>0</v>
      </c>
      <c r="AJ196" s="140">
        <f t="shared" si="1020"/>
        <v>0.10345</v>
      </c>
      <c r="AK196" s="183">
        <f t="shared" si="1021"/>
        <v>8.3334722222222213E-2</v>
      </c>
      <c r="AL196" s="3"/>
      <c r="AM196" s="142">
        <f t="shared" si="1022"/>
        <v>0.44827999999999996</v>
      </c>
      <c r="AN196" s="228">
        <f t="shared" si="1023"/>
        <v>0.14285999999999999</v>
      </c>
      <c r="AO196" s="129" t="s">
        <v>48</v>
      </c>
      <c r="AP196" s="129" t="s">
        <v>48</v>
      </c>
      <c r="AQ196" s="129" t="s">
        <v>48</v>
      </c>
      <c r="AR196" s="228">
        <f t="shared" si="1025"/>
        <v>0.14285999999999999</v>
      </c>
      <c r="AS196" s="228">
        <f t="shared" si="1026"/>
        <v>0.44827999999999996</v>
      </c>
      <c r="AT196" s="229">
        <f t="shared" si="1027"/>
        <v>0.38889277777777775</v>
      </c>
      <c r="AU196" s="3"/>
    </row>
    <row r="197" spans="1:47" ht="18.95" thickBot="1">
      <c r="A197" s="15"/>
      <c r="B197" s="255" t="s">
        <v>75</v>
      </c>
      <c r="C197" s="256"/>
      <c r="D197" s="45">
        <f>SUM(D195:D196)</f>
        <v>50</v>
      </c>
      <c r="E197" s="7">
        <f t="shared" ref="E197:J197" si="1028">SUM(E195:E196)</f>
        <v>20</v>
      </c>
      <c r="F197" s="7">
        <f t="shared" si="1028"/>
        <v>2</v>
      </c>
      <c r="G197" s="214" t="s">
        <v>48</v>
      </c>
      <c r="H197" s="214" t="s">
        <v>48</v>
      </c>
      <c r="I197" s="7">
        <f t="shared" si="1028"/>
        <v>72</v>
      </c>
      <c r="J197" s="7">
        <f t="shared" si="1028"/>
        <v>22</v>
      </c>
      <c r="K197" s="6">
        <f>AVERAGE(K195:K196)</f>
        <v>0.30555555555555558</v>
      </c>
      <c r="L197" s="14"/>
      <c r="M197" s="176">
        <f t="shared" ref="M197:S197" si="1029">AVERAGE(M195:M196)</f>
        <v>2.48</v>
      </c>
      <c r="N197" s="96">
        <f t="shared" si="1029"/>
        <v>2.5250000000000004</v>
      </c>
      <c r="O197" s="96">
        <f t="shared" si="1029"/>
        <v>1.5</v>
      </c>
      <c r="P197" s="96">
        <f t="shared" si="1029"/>
        <v>0</v>
      </c>
      <c r="Q197" s="96">
        <f t="shared" si="1029"/>
        <v>0</v>
      </c>
      <c r="R197" s="96">
        <f t="shared" si="1029"/>
        <v>2.5503333333333336</v>
      </c>
      <c r="S197" s="166">
        <f t="shared" si="1029"/>
        <v>2.48</v>
      </c>
      <c r="T197" s="3"/>
      <c r="U197" s="97">
        <f t="shared" ref="U197" si="1030">AVERAGE(U195:U196)</f>
        <v>0.22003399999999998</v>
      </c>
      <c r="V197" s="98">
        <f t="shared" ref="V197" si="1031">AVERAGE(V195:V196)</f>
        <v>0.14835499999999999</v>
      </c>
      <c r="W197" s="98">
        <f t="shared" ref="W197" si="1032">AVERAGE(W195:W196)</f>
        <v>0</v>
      </c>
      <c r="X197" s="185" t="s">
        <v>48</v>
      </c>
      <c r="Y197" s="185" t="s">
        <v>48</v>
      </c>
      <c r="Z197" s="98">
        <f t="shared" ref="Z197" si="1033">AVERAGE(Z195:Z196)</f>
        <v>0.13809833333333332</v>
      </c>
      <c r="AA197" s="98">
        <f t="shared" ref="AA197" si="1034">AVERAGE(AA195:AA196)</f>
        <v>0.22003399999999998</v>
      </c>
      <c r="AB197" s="99">
        <f t="shared" ref="AB197" si="1035">AVERAGE(AB195:AB196)</f>
        <v>0.20833524999999997</v>
      </c>
      <c r="AC197" s="3"/>
      <c r="AD197" s="236">
        <f t="shared" ref="AD197" si="1036">AVERAGE(AD195:AD196)</f>
        <v>7.5534500000000004E-2</v>
      </c>
      <c r="AE197" s="127">
        <f t="shared" ref="AE197" si="1037">AVERAGE(AE195:AE196)</f>
        <v>3.8461500000000003E-2</v>
      </c>
      <c r="AF197" s="127">
        <f t="shared" ref="AF197" si="1038">AVERAGE(AF195:AF196)</f>
        <v>0</v>
      </c>
      <c r="AG197" s="185" t="s">
        <v>48</v>
      </c>
      <c r="AH197" s="185" t="s">
        <v>48</v>
      </c>
      <c r="AI197" s="127">
        <f t="shared" ref="AI197" si="1039">AVERAGE(AI195:AI196)</f>
        <v>3.3333300000000003E-2</v>
      </c>
      <c r="AJ197" s="127">
        <f t="shared" ref="AJ197" si="1040">AVERAGE(AJ195:AJ196)</f>
        <v>7.5534500000000004E-2</v>
      </c>
      <c r="AK197" s="99">
        <f t="shared" ref="AK197" si="1041">AVERAGE(AK195:AK196)</f>
        <v>6.944511111111111E-2</v>
      </c>
      <c r="AL197" s="3"/>
      <c r="AM197" s="97">
        <f t="shared" ref="AM197" si="1042">AVERAGE(AM195:AM196)</f>
        <v>0.29556849999999996</v>
      </c>
      <c r="AN197" s="98">
        <f t="shared" ref="AN197" si="1043">AVERAGE(AN195:AN196)</f>
        <v>0.1868165</v>
      </c>
      <c r="AO197" s="98">
        <f t="shared" ref="AO197" si="1044">AVERAGE(AO195:AO196)</f>
        <v>0</v>
      </c>
      <c r="AP197" s="242" t="s">
        <v>48</v>
      </c>
      <c r="AQ197" s="242" t="s">
        <v>48</v>
      </c>
      <c r="AR197" s="98">
        <f t="shared" ref="AR197" si="1045">AVERAGE(AR195:AR196)</f>
        <v>0.17143163333333333</v>
      </c>
      <c r="AS197" s="98">
        <f t="shared" ref="AS197" si="1046">AVERAGE(AS195:AS196)</f>
        <v>0.29556849999999996</v>
      </c>
      <c r="AT197" s="99">
        <f t="shared" ref="AT197" si="1047">AVERAGE(AT195:AT196)</f>
        <v>0.2777803611111111</v>
      </c>
      <c r="AU197" s="3"/>
    </row>
    <row r="198" spans="1:47" ht="18">
      <c r="A198" s="15"/>
      <c r="B198" s="12"/>
      <c r="C198" s="24" t="s">
        <v>76</v>
      </c>
      <c r="D198" s="212">
        <v>28</v>
      </c>
      <c r="E198" s="81">
        <v>4</v>
      </c>
      <c r="F198" s="81">
        <v>3</v>
      </c>
      <c r="G198" s="209" t="s">
        <v>48</v>
      </c>
      <c r="H198" s="209" t="s">
        <v>48</v>
      </c>
      <c r="I198" s="81">
        <f t="shared" ref="I198:I199" si="1048">SUM(D198:H198)</f>
        <v>35</v>
      </c>
      <c r="J198" s="81">
        <f t="shared" ref="J198:J199" si="1049">SUM(E198:H198)</f>
        <v>7</v>
      </c>
      <c r="K198" s="213">
        <f t="shared" ref="K198:K199" si="1050">J198/I198</f>
        <v>0.2</v>
      </c>
      <c r="L198" s="14"/>
      <c r="M198" s="169">
        <v>1.46</v>
      </c>
      <c r="N198" s="170">
        <v>0</v>
      </c>
      <c r="O198" s="170">
        <v>2</v>
      </c>
      <c r="P198" s="175" t="s">
        <v>48</v>
      </c>
      <c r="Q198" s="175" t="s">
        <v>48</v>
      </c>
      <c r="R198" s="170">
        <f t="shared" ref="R198:R199" si="1051">SUMPRODUCT(E198:H198,N198:Q198)/SUM(E198:H198)</f>
        <v>0.8571428571428571</v>
      </c>
      <c r="S198" s="171">
        <f t="shared" ref="S198:S199" si="1052">M198</f>
        <v>1.46</v>
      </c>
      <c r="T198" s="3"/>
      <c r="U198" s="109">
        <v>0.46429000000000004</v>
      </c>
      <c r="V198" s="110">
        <v>0.25</v>
      </c>
      <c r="W198" s="110">
        <v>0.33332999999999996</v>
      </c>
      <c r="X198" s="110" t="s">
        <v>48</v>
      </c>
      <c r="Y198" s="110" t="s">
        <v>48</v>
      </c>
      <c r="Z198" s="110">
        <f t="shared" ref="Z198:Z199" si="1053">SUMPRODUCT(E198:H198,V198:Y198)/SUM(E198:H198)</f>
        <v>0.28571285714285716</v>
      </c>
      <c r="AA198" s="110">
        <f t="shared" ref="AA198:AA199" si="1054">U198</f>
        <v>0.46429000000000004</v>
      </c>
      <c r="AB198" s="134">
        <f t="shared" ref="AB198:AB199" si="1055">((Z198*J198)+(AA198*D198))/I198</f>
        <v>0.42857457142857147</v>
      </c>
      <c r="AC198" s="3"/>
      <c r="AD198" s="109">
        <v>7.1429000000000006E-2</v>
      </c>
      <c r="AE198" s="110">
        <v>0.75</v>
      </c>
      <c r="AF198" s="110">
        <v>0</v>
      </c>
      <c r="AG198" s="110" t="s">
        <v>48</v>
      </c>
      <c r="AH198" s="110" t="s">
        <v>48</v>
      </c>
      <c r="AI198" s="110">
        <f t="shared" ref="AI198:AI199" si="1056">SUMPRODUCT(E198:H198,AE198:AH198)/SUM(E198:H198)</f>
        <v>0.42857142857142855</v>
      </c>
      <c r="AJ198" s="110">
        <f t="shared" ref="AJ198:AJ199" si="1057">AD198</f>
        <v>7.1429000000000006E-2</v>
      </c>
      <c r="AK198" s="134">
        <f t="shared" ref="AK198:AK199" si="1058">((AI198*J198)+(AJ198*D198))/I198</f>
        <v>0.14285748571428572</v>
      </c>
      <c r="AL198" s="3"/>
      <c r="AM198" s="225">
        <f t="shared" ref="AM198:AM199" si="1059">U198+AD198</f>
        <v>0.53571900000000006</v>
      </c>
      <c r="AN198" s="226">
        <f t="shared" ref="AN198:AN199" si="1060">V198+AE198</f>
        <v>1</v>
      </c>
      <c r="AO198" s="226">
        <f t="shared" ref="AO198:AO199" si="1061">W198+AF198</f>
        <v>0.33332999999999996</v>
      </c>
      <c r="AP198" s="132" t="s">
        <v>48</v>
      </c>
      <c r="AQ198" s="132" t="s">
        <v>48</v>
      </c>
      <c r="AR198" s="226">
        <f t="shared" ref="AR198:AR199" si="1062">SUMPRODUCT(E198:H198,AN198:AQ198)/SUM(E198:H198)</f>
        <v>0.71428428571428582</v>
      </c>
      <c r="AS198" s="226">
        <f t="shared" ref="AS198:AS199" si="1063">AM198</f>
        <v>0.53571900000000006</v>
      </c>
      <c r="AT198" s="245">
        <f t="shared" ref="AT198:AT199" si="1064">((AR198*J198)+(AS198*D198))/I198</f>
        <v>0.57143205714285716</v>
      </c>
      <c r="AU198" s="3"/>
    </row>
    <row r="199" spans="1:47" ht="18.95" thickBot="1">
      <c r="A199" s="15"/>
      <c r="B199" s="12"/>
      <c r="C199" s="24" t="s">
        <v>76</v>
      </c>
      <c r="D199" s="199">
        <v>27</v>
      </c>
      <c r="E199" s="200">
        <v>4</v>
      </c>
      <c r="F199" s="200">
        <v>3</v>
      </c>
      <c r="G199" s="200">
        <v>1</v>
      </c>
      <c r="H199" s="200">
        <v>1</v>
      </c>
      <c r="I199" s="200">
        <f t="shared" si="1048"/>
        <v>36</v>
      </c>
      <c r="J199" s="200">
        <f t="shared" si="1049"/>
        <v>9</v>
      </c>
      <c r="K199" s="201">
        <f t="shared" si="1050"/>
        <v>0.25</v>
      </c>
      <c r="L199" s="14"/>
      <c r="M199" s="149">
        <v>1.56</v>
      </c>
      <c r="N199" s="150">
        <v>2</v>
      </c>
      <c r="O199" s="150">
        <v>0.67</v>
      </c>
      <c r="P199" s="150">
        <v>3</v>
      </c>
      <c r="Q199" s="150">
        <v>4</v>
      </c>
      <c r="R199" s="150">
        <f t="shared" si="1051"/>
        <v>1.8899999999999997</v>
      </c>
      <c r="S199" s="151">
        <f t="shared" si="1052"/>
        <v>1.56</v>
      </c>
      <c r="T199" s="3"/>
      <c r="U199" s="136">
        <v>0.22222</v>
      </c>
      <c r="V199" s="140">
        <v>0.5</v>
      </c>
      <c r="W199" s="140">
        <v>0</v>
      </c>
      <c r="X199" s="140">
        <v>0</v>
      </c>
      <c r="Y199" s="140">
        <v>0</v>
      </c>
      <c r="Z199" s="140">
        <f t="shared" si="1053"/>
        <v>0.22222222222222221</v>
      </c>
      <c r="AA199" s="140">
        <f t="shared" si="1054"/>
        <v>0.22222</v>
      </c>
      <c r="AB199" s="183">
        <f t="shared" si="1055"/>
        <v>0.22222055555555553</v>
      </c>
      <c r="AC199" s="3"/>
      <c r="AD199" s="136">
        <v>0.25925999999999999</v>
      </c>
      <c r="AE199" s="140">
        <v>0</v>
      </c>
      <c r="AF199" s="140">
        <v>0.66666999999999998</v>
      </c>
      <c r="AG199" s="140">
        <v>0</v>
      </c>
      <c r="AH199" s="140">
        <v>0</v>
      </c>
      <c r="AI199" s="140">
        <f t="shared" si="1056"/>
        <v>0.22222333333333333</v>
      </c>
      <c r="AJ199" s="140">
        <f t="shared" si="1057"/>
        <v>0.25925999999999999</v>
      </c>
      <c r="AK199" s="183">
        <f t="shared" si="1058"/>
        <v>0.25000083333333334</v>
      </c>
      <c r="AL199" s="3"/>
      <c r="AM199" s="136">
        <f t="shared" si="1059"/>
        <v>0.48148000000000002</v>
      </c>
      <c r="AN199" s="140">
        <f t="shared" si="1060"/>
        <v>0.5</v>
      </c>
      <c r="AO199" s="140">
        <f t="shared" si="1061"/>
        <v>0.66666999999999998</v>
      </c>
      <c r="AP199" s="140">
        <f t="shared" ref="AP199" si="1065">X199+AG199</f>
        <v>0</v>
      </c>
      <c r="AQ199" s="140">
        <f t="shared" ref="AQ199" si="1066">Y199+AH199</f>
        <v>0</v>
      </c>
      <c r="AR199" s="140">
        <f t="shared" si="1062"/>
        <v>0.44444555555555554</v>
      </c>
      <c r="AS199" s="140">
        <f t="shared" si="1063"/>
        <v>0.48148000000000002</v>
      </c>
      <c r="AT199" s="183">
        <f t="shared" si="1064"/>
        <v>0.47222138888888882</v>
      </c>
      <c r="AU199" s="3"/>
    </row>
    <row r="200" spans="1:47" ht="18.95" thickBot="1">
      <c r="A200" s="15"/>
      <c r="B200" s="255" t="s">
        <v>76</v>
      </c>
      <c r="C200" s="256"/>
      <c r="D200" s="190">
        <f>SUM(D198:D199)</f>
        <v>55</v>
      </c>
      <c r="E200" s="191">
        <f t="shared" ref="E200:J200" si="1067">SUM(E198:E199)</f>
        <v>8</v>
      </c>
      <c r="F200" s="191">
        <f t="shared" si="1067"/>
        <v>6</v>
      </c>
      <c r="G200" s="191">
        <f t="shared" si="1067"/>
        <v>1</v>
      </c>
      <c r="H200" s="191">
        <f t="shared" si="1067"/>
        <v>1</v>
      </c>
      <c r="I200" s="191">
        <f t="shared" si="1067"/>
        <v>71</v>
      </c>
      <c r="J200" s="191">
        <f t="shared" si="1067"/>
        <v>16</v>
      </c>
      <c r="K200" s="192">
        <f>AVERAGE(K198:K199)</f>
        <v>0.22500000000000001</v>
      </c>
      <c r="L200" s="14"/>
      <c r="M200" s="176">
        <f t="shared" ref="M200:S200" si="1068">AVERAGE(M198:M199)</f>
        <v>1.51</v>
      </c>
      <c r="N200" s="96">
        <f t="shared" si="1068"/>
        <v>1</v>
      </c>
      <c r="O200" s="96">
        <f t="shared" si="1068"/>
        <v>1.335</v>
      </c>
      <c r="P200" s="96">
        <f t="shared" si="1068"/>
        <v>3</v>
      </c>
      <c r="Q200" s="96">
        <f t="shared" si="1068"/>
        <v>4</v>
      </c>
      <c r="R200" s="96">
        <f t="shared" si="1068"/>
        <v>1.3735714285714284</v>
      </c>
      <c r="S200" s="166">
        <f t="shared" si="1068"/>
        <v>1.51</v>
      </c>
      <c r="T200" s="3"/>
      <c r="U200" s="218">
        <f t="shared" ref="U200" si="1069">AVERAGE(U198:U199)</f>
        <v>0.34325500000000003</v>
      </c>
      <c r="V200" s="219">
        <f t="shared" ref="V200" si="1070">AVERAGE(V198:V199)</f>
        <v>0.375</v>
      </c>
      <c r="W200" s="219">
        <f t="shared" ref="W200" si="1071">AVERAGE(W198:W199)</f>
        <v>0.16666499999999998</v>
      </c>
      <c r="X200" s="219">
        <f t="shared" ref="X200" si="1072">AVERAGE(X198:X199)</f>
        <v>0</v>
      </c>
      <c r="Y200" s="219">
        <f t="shared" ref="Y200" si="1073">AVERAGE(Y198:Y199)</f>
        <v>0</v>
      </c>
      <c r="Z200" s="219">
        <f t="shared" ref="Z200" si="1074">AVERAGE(Z198:Z199)</f>
        <v>0.25396753968253971</v>
      </c>
      <c r="AA200" s="219">
        <f t="shared" ref="AA200" si="1075">AVERAGE(AA198:AA199)</f>
        <v>0.34325500000000003</v>
      </c>
      <c r="AB200" s="220">
        <f t="shared" ref="AB200" si="1076">AVERAGE(AB198:AB199)</f>
        <v>0.3253975634920635</v>
      </c>
      <c r="AC200" s="3"/>
      <c r="AD200" s="238">
        <f t="shared" ref="AD200" si="1077">AVERAGE(AD198:AD199)</f>
        <v>0.16534450000000001</v>
      </c>
      <c r="AE200" s="189">
        <f t="shared" ref="AE200" si="1078">AVERAGE(AE198:AE199)</f>
        <v>0.375</v>
      </c>
      <c r="AF200" s="189">
        <f t="shared" ref="AF200" si="1079">AVERAGE(AF198:AF199)</f>
        <v>0.33333499999999999</v>
      </c>
      <c r="AG200" s="189">
        <f t="shared" ref="AG200" si="1080">AVERAGE(AG198:AG199)</f>
        <v>0</v>
      </c>
      <c r="AH200" s="189">
        <f t="shared" ref="AH200" si="1081">AVERAGE(AH198:AH199)</f>
        <v>0</v>
      </c>
      <c r="AI200" s="189">
        <f t="shared" ref="AI200" si="1082">AVERAGE(AI198:AI199)</f>
        <v>0.32539738095238091</v>
      </c>
      <c r="AJ200" s="189">
        <f t="shared" ref="AJ200" si="1083">AVERAGE(AJ198:AJ199)</f>
        <v>0.16534450000000001</v>
      </c>
      <c r="AK200" s="220">
        <f t="shared" ref="AK200" si="1084">AVERAGE(AK198:AK199)</f>
        <v>0.19642915952380952</v>
      </c>
      <c r="AL200" s="3"/>
      <c r="AM200" s="106">
        <f t="shared" ref="AM200" si="1085">AVERAGE(AM198:AM199)</f>
        <v>0.50859950000000009</v>
      </c>
      <c r="AN200" s="107">
        <f t="shared" ref="AN200" si="1086">AVERAGE(AN198:AN199)</f>
        <v>0.75</v>
      </c>
      <c r="AO200" s="107">
        <f t="shared" ref="AO200" si="1087">AVERAGE(AO198:AO199)</f>
        <v>0.5</v>
      </c>
      <c r="AP200" s="107">
        <f t="shared" ref="AP200" si="1088">AVERAGE(AP198:AP199)</f>
        <v>0</v>
      </c>
      <c r="AQ200" s="107">
        <f t="shared" ref="AQ200" si="1089">AVERAGE(AQ198:AQ199)</f>
        <v>0</v>
      </c>
      <c r="AR200" s="107">
        <f t="shared" ref="AR200" si="1090">AVERAGE(AR198:AR199)</f>
        <v>0.57936492063492073</v>
      </c>
      <c r="AS200" s="107">
        <f t="shared" ref="AS200" si="1091">AVERAGE(AS198:AS199)</f>
        <v>0.50859950000000009</v>
      </c>
      <c r="AT200" s="108">
        <f t="shared" ref="AT200" si="1092">AVERAGE(AT198:AT199)</f>
        <v>0.52182672301587296</v>
      </c>
      <c r="AU200" s="3"/>
    </row>
    <row r="201" spans="1:47" ht="18.95" thickBot="1">
      <c r="A201" s="15"/>
      <c r="B201" s="12"/>
      <c r="C201" s="24" t="s">
        <v>77</v>
      </c>
      <c r="D201" s="196">
        <v>16</v>
      </c>
      <c r="E201" s="197">
        <v>4</v>
      </c>
      <c r="F201" s="197">
        <v>10</v>
      </c>
      <c r="G201" s="197">
        <v>2</v>
      </c>
      <c r="H201" s="197">
        <v>3</v>
      </c>
      <c r="I201" s="197">
        <f t="shared" ref="I201" si="1093">SUM(D201:H201)</f>
        <v>35</v>
      </c>
      <c r="J201" s="197">
        <f>SUM(E201:H201)</f>
        <v>19</v>
      </c>
      <c r="K201" s="198">
        <f>J201/I201</f>
        <v>0.54285714285714282</v>
      </c>
      <c r="L201" s="14"/>
      <c r="M201" s="152">
        <v>2.06</v>
      </c>
      <c r="N201" s="153">
        <v>1.75</v>
      </c>
      <c r="O201" s="153">
        <v>3.4</v>
      </c>
      <c r="P201" s="153">
        <v>2</v>
      </c>
      <c r="Q201" s="153">
        <v>3</v>
      </c>
      <c r="R201" s="153">
        <f>SUMPRODUCT(E201:H201,N201:Q201)/SUM(E201:H201)</f>
        <v>2.8421052631578947</v>
      </c>
      <c r="S201" s="154">
        <f>M201</f>
        <v>2.06</v>
      </c>
      <c r="T201" s="3"/>
      <c r="U201" s="221">
        <v>0.1875</v>
      </c>
      <c r="V201" s="222">
        <v>0.25</v>
      </c>
      <c r="W201" s="222">
        <v>0</v>
      </c>
      <c r="X201" s="222">
        <v>0</v>
      </c>
      <c r="Y201" s="222">
        <v>0</v>
      </c>
      <c r="Z201" s="222">
        <f t="shared" ref="Z201" si="1094">SUMPRODUCT(E201:H201,V201:Y201)/SUM(E201:H201)</f>
        <v>5.2631578947368418E-2</v>
      </c>
      <c r="AA201" s="222">
        <f t="shared" ref="AA201" si="1095">U201</f>
        <v>0.1875</v>
      </c>
      <c r="AB201" s="223">
        <f t="shared" ref="AB201" si="1096">((Z201*J201)+(AA201*D201))/I201</f>
        <v>0.11428571428571428</v>
      </c>
      <c r="AC201" s="3"/>
      <c r="AD201" s="221">
        <v>0.1875</v>
      </c>
      <c r="AE201" s="222">
        <v>0.25</v>
      </c>
      <c r="AF201" s="222">
        <v>0</v>
      </c>
      <c r="AG201" s="222">
        <v>0.5</v>
      </c>
      <c r="AH201" s="222">
        <v>0</v>
      </c>
      <c r="AI201" s="222">
        <f t="shared" ref="AI201" si="1097">SUMPRODUCT(E201:H201,AE201:AH201)/SUM(E201:H201)</f>
        <v>0.10526315789473684</v>
      </c>
      <c r="AJ201" s="222">
        <f t="shared" ref="AJ201" si="1098">AD201</f>
        <v>0.1875</v>
      </c>
      <c r="AK201" s="223">
        <f t="shared" ref="AK201" si="1099">((AI201*J201)+(AJ201*D201))/I201</f>
        <v>0.14285714285714285</v>
      </c>
      <c r="AL201" s="3"/>
      <c r="AM201" s="184">
        <f t="shared" ref="AM201" si="1100">U201+AD201</f>
        <v>0.375</v>
      </c>
      <c r="AN201" s="185">
        <f t="shared" ref="AN201" si="1101">V201+AE201</f>
        <v>0.5</v>
      </c>
      <c r="AO201" s="185">
        <f t="shared" ref="AO201" si="1102">W201+AF201</f>
        <v>0</v>
      </c>
      <c r="AP201" s="185">
        <f t="shared" ref="AP201" si="1103">X201+AG201</f>
        <v>0.5</v>
      </c>
      <c r="AQ201" s="185">
        <f t="shared" ref="AQ201" si="1104">Y201+AH201</f>
        <v>0</v>
      </c>
      <c r="AR201" s="185">
        <f t="shared" ref="AR201" si="1105">SUMPRODUCT(E201:H201,AN201:AQ201)/SUM(E201:H201)</f>
        <v>0.15789473684210525</v>
      </c>
      <c r="AS201" s="185">
        <f t="shared" ref="AS201" si="1106">AM201</f>
        <v>0.375</v>
      </c>
      <c r="AT201" s="186">
        <f t="shared" ref="AT201" si="1107">((AR201*J201)+(AS201*D201))/I201</f>
        <v>0.25714285714285712</v>
      </c>
      <c r="AU201" s="3"/>
    </row>
    <row r="202" spans="1:47" ht="18.95" thickBot="1">
      <c r="A202" s="15"/>
      <c r="B202" s="255" t="s">
        <v>77</v>
      </c>
      <c r="C202" s="256"/>
      <c r="D202" s="45">
        <f>SUM(D201)</f>
        <v>16</v>
      </c>
      <c r="E202" s="7">
        <f t="shared" ref="E202:J202" si="1108">SUM(E201)</f>
        <v>4</v>
      </c>
      <c r="F202" s="7">
        <f t="shared" si="1108"/>
        <v>10</v>
      </c>
      <c r="G202" s="7">
        <f t="shared" si="1108"/>
        <v>2</v>
      </c>
      <c r="H202" s="7">
        <f t="shared" si="1108"/>
        <v>3</v>
      </c>
      <c r="I202" s="7">
        <f t="shared" si="1108"/>
        <v>35</v>
      </c>
      <c r="J202" s="7">
        <f t="shared" si="1108"/>
        <v>19</v>
      </c>
      <c r="K202" s="6">
        <f>AVERAGE(K201)</f>
        <v>0.54285714285714282</v>
      </c>
      <c r="L202" s="14"/>
      <c r="M202" s="164">
        <f t="shared" ref="M202:S202" si="1109">AVERAGE(M201)</f>
        <v>2.06</v>
      </c>
      <c r="N202" s="165">
        <f t="shared" si="1109"/>
        <v>1.75</v>
      </c>
      <c r="O202" s="165">
        <f t="shared" si="1109"/>
        <v>3.4</v>
      </c>
      <c r="P202" s="165">
        <f t="shared" si="1109"/>
        <v>2</v>
      </c>
      <c r="Q202" s="165">
        <f t="shared" si="1109"/>
        <v>3</v>
      </c>
      <c r="R202" s="165">
        <f t="shared" si="1109"/>
        <v>2.8421052631578947</v>
      </c>
      <c r="S202" s="166">
        <f t="shared" si="1109"/>
        <v>2.06</v>
      </c>
      <c r="T202" s="3"/>
      <c r="U202" s="97">
        <f t="shared" ref="U202" si="1110">AVERAGE(U201)</f>
        <v>0.1875</v>
      </c>
      <c r="V202" s="98">
        <f t="shared" ref="V202" si="1111">AVERAGE(V201)</f>
        <v>0.25</v>
      </c>
      <c r="W202" s="98">
        <f t="shared" ref="W202" si="1112">AVERAGE(W201)</f>
        <v>0</v>
      </c>
      <c r="X202" s="98">
        <f t="shared" ref="X202" si="1113">AVERAGE(X201)</f>
        <v>0</v>
      </c>
      <c r="Y202" s="98">
        <f t="shared" ref="Y202" si="1114">AVERAGE(Y201)</f>
        <v>0</v>
      </c>
      <c r="Z202" s="98">
        <f t="shared" ref="Z202" si="1115">AVERAGE(Z201)</f>
        <v>5.2631578947368418E-2</v>
      </c>
      <c r="AA202" s="98">
        <f t="shared" ref="AA202" si="1116">AVERAGE(AA201)</f>
        <v>0.1875</v>
      </c>
      <c r="AB202" s="99">
        <f t="shared" ref="AB202" si="1117">AVERAGE(AB201)</f>
        <v>0.11428571428571428</v>
      </c>
      <c r="AC202" s="3"/>
      <c r="AD202" s="236">
        <f t="shared" ref="AD202" si="1118">AVERAGE(AD201)</f>
        <v>0.1875</v>
      </c>
      <c r="AE202" s="127">
        <f t="shared" ref="AE202" si="1119">AVERAGE(AE201)</f>
        <v>0.25</v>
      </c>
      <c r="AF202" s="127">
        <f t="shared" ref="AF202" si="1120">AVERAGE(AF201)</f>
        <v>0</v>
      </c>
      <c r="AG202" s="127">
        <f t="shared" ref="AG202" si="1121">AVERAGE(AG201)</f>
        <v>0.5</v>
      </c>
      <c r="AH202" s="127">
        <f t="shared" ref="AH202" si="1122">AVERAGE(AH201)</f>
        <v>0</v>
      </c>
      <c r="AI202" s="127">
        <f t="shared" ref="AI202" si="1123">AVERAGE(AI201)</f>
        <v>0.10526315789473684</v>
      </c>
      <c r="AJ202" s="127">
        <f t="shared" ref="AJ202" si="1124">AVERAGE(AJ201)</f>
        <v>0.1875</v>
      </c>
      <c r="AK202" s="99">
        <f t="shared" ref="AK202" si="1125">AVERAGE(AK201)</f>
        <v>0.14285714285714285</v>
      </c>
      <c r="AL202" s="3"/>
      <c r="AM202" s="97">
        <f t="shared" ref="AM202" si="1126">AVERAGE(AM201)</f>
        <v>0.375</v>
      </c>
      <c r="AN202" s="98">
        <f t="shared" ref="AN202" si="1127">AVERAGE(AN201)</f>
        <v>0.5</v>
      </c>
      <c r="AO202" s="98">
        <f t="shared" ref="AO202" si="1128">AVERAGE(AO201)</f>
        <v>0</v>
      </c>
      <c r="AP202" s="98">
        <f t="shared" ref="AP202" si="1129">AVERAGE(AP201)</f>
        <v>0.5</v>
      </c>
      <c r="AQ202" s="98">
        <f t="shared" ref="AQ202" si="1130">AVERAGE(AQ201)</f>
        <v>0</v>
      </c>
      <c r="AR202" s="98">
        <f t="shared" ref="AR202" si="1131">AVERAGE(AR201)</f>
        <v>0.15789473684210525</v>
      </c>
      <c r="AS202" s="98">
        <f t="shared" ref="AS202" si="1132">AVERAGE(AS201)</f>
        <v>0.375</v>
      </c>
      <c r="AT202" s="99">
        <f t="shared" ref="AT202" si="1133">AVERAGE(AT201)</f>
        <v>0.25714285714285712</v>
      </c>
      <c r="AU202" s="3"/>
    </row>
    <row r="203" spans="1:47">
      <c r="A203" s="3"/>
      <c r="B203" s="12"/>
      <c r="C203" s="11" t="s">
        <v>78</v>
      </c>
      <c r="D203" s="33">
        <v>14</v>
      </c>
      <c r="E203" s="43">
        <v>7</v>
      </c>
      <c r="F203" s="26">
        <v>2</v>
      </c>
      <c r="G203" s="26">
        <v>1</v>
      </c>
      <c r="H203" s="27" t="s">
        <v>48</v>
      </c>
      <c r="I203" s="25">
        <f t="shared" ref="I203:I206" si="1134">SUM(D203:H203)</f>
        <v>24</v>
      </c>
      <c r="J203" s="25">
        <f t="shared" ref="J203:J206" si="1135">SUM(E203:H203)</f>
        <v>10</v>
      </c>
      <c r="K203" s="44">
        <f t="shared" ref="K203:K206" si="1136">J203/I203</f>
        <v>0.41666666666666669</v>
      </c>
      <c r="L203" s="14"/>
      <c r="M203" s="58">
        <v>3.43</v>
      </c>
      <c r="N203" s="59">
        <v>3.86</v>
      </c>
      <c r="O203" s="59">
        <v>3.5</v>
      </c>
      <c r="P203" s="59">
        <v>3</v>
      </c>
      <c r="Q203" s="9" t="s">
        <v>48</v>
      </c>
      <c r="R203" s="59">
        <f t="shared" ref="R203:R206" si="1137">SUMPRODUCT(E203:H203,N203:Q203)/SUM(E203:H203)</f>
        <v>3.7019999999999995</v>
      </c>
      <c r="S203" s="60">
        <f t="shared" ref="S203:S206" si="1138">M203</f>
        <v>3.43</v>
      </c>
      <c r="T203" s="3"/>
      <c r="U203" s="224">
        <v>7.1429000000000006E-2</v>
      </c>
      <c r="V203" s="105">
        <v>0</v>
      </c>
      <c r="W203" s="105">
        <v>0</v>
      </c>
      <c r="X203" s="105">
        <v>0</v>
      </c>
      <c r="Y203" s="105" t="s">
        <v>48</v>
      </c>
      <c r="Z203" s="105">
        <f t="shared" ref="Z203:Z206" si="1139">SUMPRODUCT(E203:H203,V203:Y203)/SUM(E203:H203)</f>
        <v>0</v>
      </c>
      <c r="AA203" s="105">
        <f t="shared" ref="AA203:AA206" si="1140">U203</f>
        <v>7.1429000000000006E-2</v>
      </c>
      <c r="AB203" s="57">
        <f t="shared" ref="AB203:AB206" si="1141">((Z203*J203)+(AA203*D203))/I203</f>
        <v>4.1666916666666672E-2</v>
      </c>
      <c r="AC203" s="3"/>
      <c r="AD203" s="131">
        <v>0</v>
      </c>
      <c r="AE203" s="132">
        <v>0</v>
      </c>
      <c r="AF203" s="132">
        <v>0</v>
      </c>
      <c r="AG203" s="132">
        <v>0</v>
      </c>
      <c r="AH203" s="132" t="s">
        <v>48</v>
      </c>
      <c r="AI203" s="132">
        <f t="shared" ref="AI203:AI206" si="1142">SUMPRODUCT(E203:H203,AE203:AH203)/SUM(E203:H203)</f>
        <v>0</v>
      </c>
      <c r="AJ203" s="132">
        <f t="shared" ref="AJ203:AJ206" si="1143">AD203</f>
        <v>0</v>
      </c>
      <c r="AK203" s="133">
        <f t="shared" ref="AK203:AK206" si="1144">((AI203*J203)+(AJ203*D203))/I203</f>
        <v>0</v>
      </c>
      <c r="AL203" s="3"/>
      <c r="AM203" s="103">
        <f t="shared" ref="AM203:AM206" si="1145">U203+AD203</f>
        <v>7.1429000000000006E-2</v>
      </c>
      <c r="AN203" s="104">
        <f t="shared" ref="AN203:AN206" si="1146">V203+AE203</f>
        <v>0</v>
      </c>
      <c r="AO203" s="104">
        <f t="shared" ref="AO203:AO206" si="1147">W203+AF203</f>
        <v>0</v>
      </c>
      <c r="AP203" s="105">
        <f t="shared" ref="AP203:AP206" si="1148">X203+AG203</f>
        <v>0</v>
      </c>
      <c r="AQ203" s="132" t="s">
        <v>48</v>
      </c>
      <c r="AR203" s="105">
        <f t="shared" ref="AR203:AR206" si="1149">SUMPRODUCT(E203:H203,AN203:AQ203)/SUM(E203:H203)</f>
        <v>0</v>
      </c>
      <c r="AS203" s="105">
        <f t="shared" ref="AS203:AS206" si="1150">AM203</f>
        <v>7.1429000000000006E-2</v>
      </c>
      <c r="AT203" s="57">
        <f t="shared" ref="AT203:AT206" si="1151">((AR203*J203)+(AS203*D203))/I203</f>
        <v>4.1666916666666672E-2</v>
      </c>
      <c r="AU203" s="3"/>
    </row>
    <row r="204" spans="1:47">
      <c r="A204" s="3"/>
      <c r="B204" s="12"/>
      <c r="C204" s="11" t="s">
        <v>78</v>
      </c>
      <c r="D204" s="33">
        <v>14</v>
      </c>
      <c r="E204" s="43">
        <v>4</v>
      </c>
      <c r="F204" s="26">
        <v>5</v>
      </c>
      <c r="G204" s="27" t="s">
        <v>48</v>
      </c>
      <c r="H204" s="26">
        <v>1</v>
      </c>
      <c r="I204" s="25">
        <f t="shared" si="1134"/>
        <v>24</v>
      </c>
      <c r="J204" s="25">
        <f t="shared" si="1135"/>
        <v>10</v>
      </c>
      <c r="K204" s="44">
        <f t="shared" si="1136"/>
        <v>0.41666666666666669</v>
      </c>
      <c r="L204" s="14"/>
      <c r="M204" s="10">
        <v>3.07</v>
      </c>
      <c r="N204" s="9">
        <v>2.75</v>
      </c>
      <c r="O204" s="9">
        <v>3</v>
      </c>
      <c r="P204" s="9" t="s">
        <v>48</v>
      </c>
      <c r="Q204" s="9">
        <v>3</v>
      </c>
      <c r="R204" s="9">
        <f t="shared" si="1137"/>
        <v>2.9</v>
      </c>
      <c r="S204" s="8">
        <f t="shared" si="1138"/>
        <v>3.07</v>
      </c>
      <c r="T204" s="3"/>
      <c r="U204" s="141">
        <v>7.1429000000000006E-2</v>
      </c>
      <c r="V204" s="102">
        <v>0</v>
      </c>
      <c r="W204" s="102">
        <v>0</v>
      </c>
      <c r="X204" s="105" t="s">
        <v>48</v>
      </c>
      <c r="Y204" s="102">
        <v>0</v>
      </c>
      <c r="Z204" s="102">
        <f t="shared" si="1139"/>
        <v>0</v>
      </c>
      <c r="AA204" s="102">
        <f t="shared" si="1140"/>
        <v>7.1429000000000006E-2</v>
      </c>
      <c r="AB204" s="44">
        <f t="shared" si="1141"/>
        <v>4.1666916666666672E-2</v>
      </c>
      <c r="AC204" s="3"/>
      <c r="AD204" s="128">
        <v>7.1429000000000006E-2</v>
      </c>
      <c r="AE204" s="129">
        <v>0.25</v>
      </c>
      <c r="AF204" s="129">
        <v>0</v>
      </c>
      <c r="AG204" s="129" t="s">
        <v>48</v>
      </c>
      <c r="AH204" s="129">
        <v>0</v>
      </c>
      <c r="AI204" s="129">
        <f t="shared" si="1142"/>
        <v>0.1</v>
      </c>
      <c r="AJ204" s="129">
        <f t="shared" si="1143"/>
        <v>7.1429000000000006E-2</v>
      </c>
      <c r="AK204" s="130">
        <f t="shared" si="1144"/>
        <v>8.3333583333333336E-2</v>
      </c>
      <c r="AL204" s="3"/>
      <c r="AM204" s="100">
        <f t="shared" si="1145"/>
        <v>0.14285800000000001</v>
      </c>
      <c r="AN204" s="101">
        <f t="shared" si="1146"/>
        <v>0.25</v>
      </c>
      <c r="AO204" s="101">
        <f t="shared" si="1147"/>
        <v>0</v>
      </c>
      <c r="AP204" s="129" t="s">
        <v>48</v>
      </c>
      <c r="AQ204" s="101">
        <f t="shared" ref="AQ204" si="1152">Y204+AH204</f>
        <v>0</v>
      </c>
      <c r="AR204" s="102">
        <f t="shared" si="1149"/>
        <v>0.1</v>
      </c>
      <c r="AS204" s="102">
        <f t="shared" si="1150"/>
        <v>0.14285800000000001</v>
      </c>
      <c r="AT204" s="44">
        <f t="shared" si="1151"/>
        <v>0.12500050000000001</v>
      </c>
      <c r="AU204" s="3"/>
    </row>
    <row r="205" spans="1:47">
      <c r="A205" s="3"/>
      <c r="B205" s="12"/>
      <c r="C205" s="11" t="s">
        <v>78</v>
      </c>
      <c r="D205" s="33">
        <v>18</v>
      </c>
      <c r="E205" s="43">
        <v>5</v>
      </c>
      <c r="F205" s="26">
        <v>1</v>
      </c>
      <c r="G205" s="27" t="s">
        <v>48</v>
      </c>
      <c r="H205" s="27" t="s">
        <v>48</v>
      </c>
      <c r="I205" s="25">
        <f t="shared" si="1134"/>
        <v>24</v>
      </c>
      <c r="J205" s="25">
        <f t="shared" si="1135"/>
        <v>6</v>
      </c>
      <c r="K205" s="44">
        <f t="shared" si="1136"/>
        <v>0.25</v>
      </c>
      <c r="L205" s="14"/>
      <c r="M205" s="10">
        <v>2.39</v>
      </c>
      <c r="N205" s="9">
        <v>3.8</v>
      </c>
      <c r="O205" s="9">
        <v>3</v>
      </c>
      <c r="P205" s="9" t="s">
        <v>48</v>
      </c>
      <c r="Q205" s="9" t="s">
        <v>48</v>
      </c>
      <c r="R205" s="9">
        <f t="shared" si="1137"/>
        <v>3.6666666666666665</v>
      </c>
      <c r="S205" s="8">
        <f t="shared" si="1138"/>
        <v>2.39</v>
      </c>
      <c r="T205" s="3"/>
      <c r="U205" s="141">
        <v>0.11111</v>
      </c>
      <c r="V205" s="102">
        <v>0</v>
      </c>
      <c r="W205" s="102">
        <v>0</v>
      </c>
      <c r="X205" s="105" t="s">
        <v>48</v>
      </c>
      <c r="Y205" s="105" t="s">
        <v>48</v>
      </c>
      <c r="Z205" s="102">
        <f t="shared" si="1139"/>
        <v>0</v>
      </c>
      <c r="AA205" s="102">
        <f t="shared" si="1140"/>
        <v>0.11111</v>
      </c>
      <c r="AB205" s="44">
        <f t="shared" si="1141"/>
        <v>8.3332500000000004E-2</v>
      </c>
      <c r="AC205" s="3"/>
      <c r="AD205" s="128">
        <v>0.22222</v>
      </c>
      <c r="AE205" s="129">
        <v>0</v>
      </c>
      <c r="AF205" s="129">
        <v>0</v>
      </c>
      <c r="AG205" s="129" t="s">
        <v>48</v>
      </c>
      <c r="AH205" s="129" t="s">
        <v>48</v>
      </c>
      <c r="AI205" s="129">
        <f t="shared" si="1142"/>
        <v>0</v>
      </c>
      <c r="AJ205" s="129">
        <f t="shared" si="1143"/>
        <v>0.22222</v>
      </c>
      <c r="AK205" s="130">
        <f t="shared" si="1144"/>
        <v>0.16666500000000001</v>
      </c>
      <c r="AL205" s="3"/>
      <c r="AM205" s="100">
        <f t="shared" si="1145"/>
        <v>0.33333000000000002</v>
      </c>
      <c r="AN205" s="101">
        <f t="shared" si="1146"/>
        <v>0</v>
      </c>
      <c r="AO205" s="101">
        <f t="shared" si="1147"/>
        <v>0</v>
      </c>
      <c r="AP205" s="129" t="s">
        <v>48</v>
      </c>
      <c r="AQ205" s="129" t="s">
        <v>48</v>
      </c>
      <c r="AR205" s="102">
        <f t="shared" si="1149"/>
        <v>0</v>
      </c>
      <c r="AS205" s="102">
        <f t="shared" si="1150"/>
        <v>0.33333000000000002</v>
      </c>
      <c r="AT205" s="44">
        <f t="shared" si="1151"/>
        <v>0.24999750000000001</v>
      </c>
      <c r="AU205" s="3"/>
    </row>
    <row r="206" spans="1:47" ht="15.95" thickBot="1">
      <c r="A206" s="3"/>
      <c r="B206" s="12"/>
      <c r="C206" s="11" t="s">
        <v>78</v>
      </c>
      <c r="D206" s="46">
        <v>17</v>
      </c>
      <c r="E206" s="47">
        <v>3</v>
      </c>
      <c r="F206" s="48">
        <v>3</v>
      </c>
      <c r="G206" s="48">
        <v>1</v>
      </c>
      <c r="H206" s="27" t="s">
        <v>48</v>
      </c>
      <c r="I206" s="49">
        <f t="shared" si="1134"/>
        <v>24</v>
      </c>
      <c r="J206" s="49">
        <f t="shared" si="1135"/>
        <v>7</v>
      </c>
      <c r="K206" s="50">
        <f t="shared" si="1136"/>
        <v>0.29166666666666669</v>
      </c>
      <c r="L206" s="14"/>
      <c r="M206" s="10">
        <v>3.41</v>
      </c>
      <c r="N206" s="9">
        <v>1.67</v>
      </c>
      <c r="O206" s="9">
        <v>3</v>
      </c>
      <c r="P206" s="9">
        <v>3</v>
      </c>
      <c r="Q206" s="9" t="s">
        <v>48</v>
      </c>
      <c r="R206" s="9">
        <f t="shared" si="1137"/>
        <v>2.4299999999999997</v>
      </c>
      <c r="S206" s="8">
        <f t="shared" si="1138"/>
        <v>3.41</v>
      </c>
      <c r="T206" s="3"/>
      <c r="U206" s="100">
        <v>0</v>
      </c>
      <c r="V206" s="101">
        <v>0.33332999999999996</v>
      </c>
      <c r="W206" s="101">
        <v>0</v>
      </c>
      <c r="X206" s="101">
        <v>0</v>
      </c>
      <c r="Y206" s="105" t="s">
        <v>48</v>
      </c>
      <c r="Z206" s="101">
        <f t="shared" si="1139"/>
        <v>0.14285571428571428</v>
      </c>
      <c r="AA206" s="101">
        <f t="shared" si="1140"/>
        <v>0</v>
      </c>
      <c r="AB206" s="50">
        <f t="shared" si="1141"/>
        <v>4.1666249999999995E-2</v>
      </c>
      <c r="AC206" s="3"/>
      <c r="AD206" s="128">
        <v>5.8823999999999994E-2</v>
      </c>
      <c r="AE206" s="129">
        <v>0.33332999999999996</v>
      </c>
      <c r="AF206" s="129">
        <v>0</v>
      </c>
      <c r="AG206" s="129">
        <v>0</v>
      </c>
      <c r="AH206" s="129" t="s">
        <v>48</v>
      </c>
      <c r="AI206" s="129">
        <f t="shared" si="1142"/>
        <v>0.14285571428571428</v>
      </c>
      <c r="AJ206" s="129">
        <f t="shared" si="1143"/>
        <v>5.8823999999999994E-2</v>
      </c>
      <c r="AK206" s="130">
        <f t="shared" si="1144"/>
        <v>8.3333249999999998E-2</v>
      </c>
      <c r="AL206" s="3"/>
      <c r="AM206" s="100">
        <f t="shared" si="1145"/>
        <v>5.8823999999999994E-2</v>
      </c>
      <c r="AN206" s="101">
        <f t="shared" si="1146"/>
        <v>0.66665999999999992</v>
      </c>
      <c r="AO206" s="101">
        <f t="shared" si="1147"/>
        <v>0</v>
      </c>
      <c r="AP206" s="101">
        <f t="shared" si="1148"/>
        <v>0</v>
      </c>
      <c r="AQ206" s="129" t="s">
        <v>48</v>
      </c>
      <c r="AR206" s="101">
        <f t="shared" si="1149"/>
        <v>0.28571142857142856</v>
      </c>
      <c r="AS206" s="101">
        <f t="shared" si="1150"/>
        <v>5.8823999999999994E-2</v>
      </c>
      <c r="AT206" s="50">
        <f t="shared" si="1151"/>
        <v>0.1249995</v>
      </c>
      <c r="AU206" s="3"/>
    </row>
    <row r="207" spans="1:47" ht="15.95" thickBot="1">
      <c r="A207" s="3"/>
      <c r="B207" s="255" t="s">
        <v>78</v>
      </c>
      <c r="C207" s="256"/>
      <c r="D207" s="45">
        <f>SUM(D203:D206)</f>
        <v>63</v>
      </c>
      <c r="E207" s="7">
        <f t="shared" ref="E207:J207" si="1153">SUM(E203:E206)</f>
        <v>19</v>
      </c>
      <c r="F207" s="7">
        <f t="shared" si="1153"/>
        <v>11</v>
      </c>
      <c r="G207" s="7">
        <f t="shared" si="1153"/>
        <v>2</v>
      </c>
      <c r="H207" s="7">
        <f t="shared" si="1153"/>
        <v>1</v>
      </c>
      <c r="I207" s="7">
        <f t="shared" si="1153"/>
        <v>96</v>
      </c>
      <c r="J207" s="7">
        <f t="shared" si="1153"/>
        <v>33</v>
      </c>
      <c r="K207" s="6">
        <f>AVERAGE(K203:K206)</f>
        <v>0.34375000000000006</v>
      </c>
      <c r="L207" s="14"/>
      <c r="M207" s="164">
        <f t="shared" ref="M207:S207" si="1154">AVERAGE(M203:M206)</f>
        <v>3.0750000000000002</v>
      </c>
      <c r="N207" s="165">
        <f t="shared" si="1154"/>
        <v>3.02</v>
      </c>
      <c r="O207" s="165">
        <f t="shared" si="1154"/>
        <v>3.125</v>
      </c>
      <c r="P207" s="165">
        <f t="shared" si="1154"/>
        <v>3</v>
      </c>
      <c r="Q207" s="165">
        <f t="shared" si="1154"/>
        <v>3</v>
      </c>
      <c r="R207" s="165">
        <f t="shared" si="1154"/>
        <v>3.1746666666666665</v>
      </c>
      <c r="S207" s="166">
        <f t="shared" si="1154"/>
        <v>3.0750000000000002</v>
      </c>
      <c r="T207" s="3"/>
      <c r="U207" s="106">
        <f t="shared" ref="U207" si="1155">AVERAGE(U203:U206)</f>
        <v>6.3492000000000007E-2</v>
      </c>
      <c r="V207" s="107">
        <f t="shared" ref="V207" si="1156">AVERAGE(V203:V206)</f>
        <v>8.333249999999999E-2</v>
      </c>
      <c r="W207" s="107">
        <f t="shared" ref="W207" si="1157">AVERAGE(W203:W206)</f>
        <v>0</v>
      </c>
      <c r="X207" s="107">
        <f t="shared" ref="X207" si="1158">AVERAGE(X203:X206)</f>
        <v>0</v>
      </c>
      <c r="Y207" s="107">
        <f t="shared" ref="Y207" si="1159">AVERAGE(Y203:Y206)</f>
        <v>0</v>
      </c>
      <c r="Z207" s="107">
        <f t="shared" ref="Z207" si="1160">AVERAGE(Z203:Z206)</f>
        <v>3.571392857142857E-2</v>
      </c>
      <c r="AA207" s="107">
        <f t="shared" ref="AA207" si="1161">AVERAGE(AA203:AA206)</f>
        <v>6.3492000000000007E-2</v>
      </c>
      <c r="AB207" s="108">
        <f t="shared" ref="AB207" si="1162">AVERAGE(AB203:AB206)</f>
        <v>5.2083145833333337E-2</v>
      </c>
      <c r="AC207" s="3"/>
      <c r="AD207" s="236">
        <f t="shared" ref="AD207" si="1163">AVERAGE(AD203:AD206)</f>
        <v>8.8118249999999995E-2</v>
      </c>
      <c r="AE207" s="127">
        <f t="shared" ref="AE207" si="1164">AVERAGE(AE203:AE206)</f>
        <v>0.14583249999999998</v>
      </c>
      <c r="AF207" s="127">
        <f t="shared" ref="AF207" si="1165">AVERAGE(AF203:AF206)</f>
        <v>0</v>
      </c>
      <c r="AG207" s="127">
        <f t="shared" ref="AG207" si="1166">AVERAGE(AG203:AG206)</f>
        <v>0</v>
      </c>
      <c r="AH207" s="127">
        <f t="shared" ref="AH207" si="1167">AVERAGE(AH203:AH206)</f>
        <v>0</v>
      </c>
      <c r="AI207" s="127">
        <f t="shared" ref="AI207" si="1168">AVERAGE(AI203:AI206)</f>
        <v>6.0713928571428571E-2</v>
      </c>
      <c r="AJ207" s="127">
        <f t="shared" ref="AJ207" si="1169">AVERAGE(AJ203:AJ206)</f>
        <v>8.8118249999999995E-2</v>
      </c>
      <c r="AK207" s="99">
        <f t="shared" ref="AK207" si="1170">AVERAGE(AK203:AK206)</f>
        <v>8.3332958333333346E-2</v>
      </c>
      <c r="AL207" s="3"/>
      <c r="AM207" s="97">
        <f t="shared" ref="AM207" si="1171">AVERAGE(AM203:AM206)</f>
        <v>0.15161025</v>
      </c>
      <c r="AN207" s="98">
        <f t="shared" ref="AN207" si="1172">AVERAGE(AN203:AN206)</f>
        <v>0.22916499999999998</v>
      </c>
      <c r="AO207" s="98">
        <f t="shared" ref="AO207" si="1173">AVERAGE(AO203:AO206)</f>
        <v>0</v>
      </c>
      <c r="AP207" s="98">
        <f t="shared" ref="AP207" si="1174">AVERAGE(AP203:AP206)</f>
        <v>0</v>
      </c>
      <c r="AQ207" s="98">
        <f t="shared" ref="AQ207" si="1175">AVERAGE(AQ203:AQ206)</f>
        <v>0</v>
      </c>
      <c r="AR207" s="98">
        <f t="shared" ref="AR207" si="1176">AVERAGE(AR203:AR206)</f>
        <v>9.6427857142857148E-2</v>
      </c>
      <c r="AS207" s="98">
        <f t="shared" ref="AS207" si="1177">AVERAGE(AS203:AS206)</f>
        <v>0.15161025</v>
      </c>
      <c r="AT207" s="99">
        <f t="shared" ref="AT207" si="1178">AVERAGE(AT203:AT206)</f>
        <v>0.13541610416666669</v>
      </c>
      <c r="AU207" s="3"/>
    </row>
    <row r="208" spans="1:47">
      <c r="A208" s="3"/>
      <c r="B208" s="12"/>
      <c r="C208" s="11" t="s">
        <v>79</v>
      </c>
      <c r="D208" s="33">
        <v>12</v>
      </c>
      <c r="E208" s="43">
        <v>4</v>
      </c>
      <c r="F208" s="26">
        <v>5</v>
      </c>
      <c r="G208" s="26">
        <v>3</v>
      </c>
      <c r="H208" s="27" t="s">
        <v>48</v>
      </c>
      <c r="I208" s="25">
        <f t="shared" ref="I208:I211" si="1179">SUM(D208:H208)</f>
        <v>24</v>
      </c>
      <c r="J208" s="25">
        <f t="shared" ref="J208:J211" si="1180">SUM(E208:H208)</f>
        <v>12</v>
      </c>
      <c r="K208" s="44">
        <f t="shared" ref="K208:K211" si="1181">J208/I208</f>
        <v>0.5</v>
      </c>
      <c r="L208" s="14"/>
      <c r="M208" s="58">
        <v>1.75</v>
      </c>
      <c r="N208" s="59">
        <v>2.5</v>
      </c>
      <c r="O208" s="59">
        <v>2.6</v>
      </c>
      <c r="P208" s="59">
        <v>3</v>
      </c>
      <c r="Q208" s="9" t="s">
        <v>48</v>
      </c>
      <c r="R208" s="59">
        <f t="shared" ref="R208:R211" si="1182">SUMPRODUCT(E208:H208,N208:Q208)/SUM(E208:H208)</f>
        <v>2.6666666666666665</v>
      </c>
      <c r="S208" s="60">
        <f t="shared" ref="S208:S211" si="1183">M208</f>
        <v>1.75</v>
      </c>
      <c r="T208" s="3"/>
      <c r="U208" s="230">
        <v>0.25</v>
      </c>
      <c r="V208" s="231">
        <v>0</v>
      </c>
      <c r="W208" s="231">
        <v>0</v>
      </c>
      <c r="X208" s="231">
        <v>0</v>
      </c>
      <c r="Y208" s="231" t="s">
        <v>48</v>
      </c>
      <c r="Z208" s="231">
        <f t="shared" ref="Z208:Z211" si="1184">SUMPRODUCT(E208:H208,V208:Y208)/SUM(E208:H208)</f>
        <v>0</v>
      </c>
      <c r="AA208" s="231">
        <f t="shared" ref="AA208:AA211" si="1185">U208</f>
        <v>0.25</v>
      </c>
      <c r="AB208" s="232">
        <f t="shared" ref="AB208:AB211" si="1186">((Z208*J208)+(AA208*D208))/I208</f>
        <v>0.125</v>
      </c>
      <c r="AC208" s="3"/>
      <c r="AD208" s="131">
        <v>0.25</v>
      </c>
      <c r="AE208" s="132">
        <v>0</v>
      </c>
      <c r="AF208" s="132">
        <v>0</v>
      </c>
      <c r="AG208" s="132">
        <v>0</v>
      </c>
      <c r="AH208" s="132" t="s">
        <v>48</v>
      </c>
      <c r="AI208" s="132">
        <f t="shared" ref="AI208:AI211" si="1187">SUMPRODUCT(E208:H208,AE208:AH208)/SUM(E208:H208)</f>
        <v>0</v>
      </c>
      <c r="AJ208" s="132">
        <f t="shared" ref="AJ208:AJ211" si="1188">AD208</f>
        <v>0.25</v>
      </c>
      <c r="AK208" s="133">
        <f t="shared" ref="AK208:AK211" si="1189">((AI208*J208)+(AJ208*D208))/I208</f>
        <v>0.125</v>
      </c>
      <c r="AL208" s="3"/>
      <c r="AM208" s="103">
        <f t="shared" ref="AM208:AM211" si="1190">U208+AD208</f>
        <v>0.5</v>
      </c>
      <c r="AN208" s="104">
        <f t="shared" ref="AN208:AN211" si="1191">V208+AE208</f>
        <v>0</v>
      </c>
      <c r="AO208" s="104">
        <f t="shared" ref="AO208:AO211" si="1192">W208+AF208</f>
        <v>0</v>
      </c>
      <c r="AP208" s="105">
        <f t="shared" ref="AP208:AP211" si="1193">X208+AG208</f>
        <v>0</v>
      </c>
      <c r="AQ208" s="132" t="s">
        <v>48</v>
      </c>
      <c r="AR208" s="105">
        <f t="shared" ref="AR208:AR211" si="1194">SUMPRODUCT(E208:H208,AN208:AQ208)/SUM(E208:H208)</f>
        <v>0</v>
      </c>
      <c r="AS208" s="105">
        <f t="shared" ref="AS208:AS211" si="1195">AM208</f>
        <v>0.5</v>
      </c>
      <c r="AT208" s="57">
        <f t="shared" ref="AT208:AT211" si="1196">((AR208*J208)+(AS208*D208))/I208</f>
        <v>0.25</v>
      </c>
      <c r="AU208" s="3"/>
    </row>
    <row r="209" spans="1:47">
      <c r="A209" s="3"/>
      <c r="B209" s="12"/>
      <c r="C209" s="11" t="s">
        <v>79</v>
      </c>
      <c r="D209" s="46">
        <v>11</v>
      </c>
      <c r="E209" s="47">
        <v>2</v>
      </c>
      <c r="F209" s="48">
        <v>6</v>
      </c>
      <c r="G209" s="48">
        <v>4</v>
      </c>
      <c r="H209" s="27" t="s">
        <v>48</v>
      </c>
      <c r="I209" s="49">
        <f t="shared" si="1179"/>
        <v>23</v>
      </c>
      <c r="J209" s="49">
        <f t="shared" si="1180"/>
        <v>12</v>
      </c>
      <c r="K209" s="50">
        <f t="shared" si="1181"/>
        <v>0.52173913043478259</v>
      </c>
      <c r="L209" s="14"/>
      <c r="M209" s="10">
        <v>1.82</v>
      </c>
      <c r="N209" s="9">
        <v>4</v>
      </c>
      <c r="O209" s="9">
        <v>2.5</v>
      </c>
      <c r="P209" s="9">
        <v>2.75</v>
      </c>
      <c r="Q209" s="9" t="s">
        <v>48</v>
      </c>
      <c r="R209" s="9">
        <f t="shared" si="1182"/>
        <v>2.8333333333333335</v>
      </c>
      <c r="S209" s="8">
        <f t="shared" si="1183"/>
        <v>1.82</v>
      </c>
      <c r="T209" s="3"/>
      <c r="U209" s="141">
        <v>9.090899999999999E-2</v>
      </c>
      <c r="V209" s="102">
        <v>0</v>
      </c>
      <c r="W209" s="102">
        <v>0.33332999999999996</v>
      </c>
      <c r="X209" s="102">
        <v>0.25</v>
      </c>
      <c r="Y209" s="102" t="s">
        <v>48</v>
      </c>
      <c r="Z209" s="102">
        <f t="shared" si="1184"/>
        <v>0.24999833333333332</v>
      </c>
      <c r="AA209" s="102">
        <f t="shared" si="1185"/>
        <v>9.090899999999999E-2</v>
      </c>
      <c r="AB209" s="44">
        <f t="shared" si="1186"/>
        <v>0.1739121304347826</v>
      </c>
      <c r="AC209" s="3"/>
      <c r="AD209" s="128">
        <v>0.18181999999999998</v>
      </c>
      <c r="AE209" s="129">
        <v>0</v>
      </c>
      <c r="AF209" s="129">
        <v>0</v>
      </c>
      <c r="AG209" s="129">
        <v>0</v>
      </c>
      <c r="AH209" s="129" t="s">
        <v>48</v>
      </c>
      <c r="AI209" s="129">
        <f t="shared" si="1187"/>
        <v>0</v>
      </c>
      <c r="AJ209" s="129">
        <f t="shared" si="1188"/>
        <v>0.18181999999999998</v>
      </c>
      <c r="AK209" s="130">
        <f t="shared" si="1189"/>
        <v>8.6957391304347806E-2</v>
      </c>
      <c r="AL209" s="3"/>
      <c r="AM209" s="100">
        <f t="shared" si="1190"/>
        <v>0.272729</v>
      </c>
      <c r="AN209" s="101">
        <f t="shared" si="1191"/>
        <v>0</v>
      </c>
      <c r="AO209" s="101">
        <f t="shared" si="1192"/>
        <v>0.33332999999999996</v>
      </c>
      <c r="AP209" s="101">
        <f t="shared" si="1193"/>
        <v>0.25</v>
      </c>
      <c r="AQ209" s="129" t="s">
        <v>48</v>
      </c>
      <c r="AR209" s="101">
        <f t="shared" si="1194"/>
        <v>0.24999833333333332</v>
      </c>
      <c r="AS209" s="101">
        <f t="shared" si="1195"/>
        <v>0.272729</v>
      </c>
      <c r="AT209" s="50">
        <f t="shared" si="1196"/>
        <v>0.26086952173913042</v>
      </c>
      <c r="AU209" s="3"/>
    </row>
    <row r="210" spans="1:47">
      <c r="A210" s="3"/>
      <c r="B210" s="12"/>
      <c r="C210" s="11" t="s">
        <v>79</v>
      </c>
      <c r="D210" s="33">
        <v>13</v>
      </c>
      <c r="E210" s="43">
        <v>3</v>
      </c>
      <c r="F210" s="26">
        <v>5</v>
      </c>
      <c r="G210" s="27" t="s">
        <v>48</v>
      </c>
      <c r="H210" s="26">
        <v>2</v>
      </c>
      <c r="I210" s="25">
        <f t="shared" si="1179"/>
        <v>23</v>
      </c>
      <c r="J210" s="25">
        <f t="shared" si="1180"/>
        <v>10</v>
      </c>
      <c r="K210" s="44">
        <f t="shared" si="1181"/>
        <v>0.43478260869565216</v>
      </c>
      <c r="L210" s="14"/>
      <c r="M210" s="10">
        <v>1.1499999999999999</v>
      </c>
      <c r="N210" s="9">
        <v>2.33</v>
      </c>
      <c r="O210" s="9">
        <v>2.6</v>
      </c>
      <c r="P210" s="9" t="s">
        <v>48</v>
      </c>
      <c r="Q210" s="9">
        <v>2.5</v>
      </c>
      <c r="R210" s="9">
        <f t="shared" si="1182"/>
        <v>2.4990000000000001</v>
      </c>
      <c r="S210" s="8">
        <f t="shared" si="1183"/>
        <v>1.1499999999999999</v>
      </c>
      <c r="T210" s="3"/>
      <c r="U210" s="141">
        <v>0.38462000000000002</v>
      </c>
      <c r="V210" s="102">
        <v>0.33332999999999996</v>
      </c>
      <c r="W210" s="102">
        <v>0</v>
      </c>
      <c r="X210" s="102" t="s">
        <v>48</v>
      </c>
      <c r="Y210" s="102">
        <v>0.5</v>
      </c>
      <c r="Z210" s="102">
        <f t="shared" si="1184"/>
        <v>0.19999899999999998</v>
      </c>
      <c r="AA210" s="102">
        <f t="shared" si="1185"/>
        <v>0.38462000000000002</v>
      </c>
      <c r="AB210" s="44">
        <f t="shared" si="1186"/>
        <v>0.30435000000000001</v>
      </c>
      <c r="AC210" s="3"/>
      <c r="AD210" s="128">
        <v>0.23077000000000003</v>
      </c>
      <c r="AE210" s="129">
        <v>0</v>
      </c>
      <c r="AF210" s="129">
        <v>0</v>
      </c>
      <c r="AG210" s="129" t="s">
        <v>48</v>
      </c>
      <c r="AH210" s="129">
        <v>0</v>
      </c>
      <c r="AI210" s="129">
        <f t="shared" si="1187"/>
        <v>0</v>
      </c>
      <c r="AJ210" s="129">
        <f t="shared" si="1188"/>
        <v>0.23077000000000003</v>
      </c>
      <c r="AK210" s="130">
        <f t="shared" si="1189"/>
        <v>0.13043521739130437</v>
      </c>
      <c r="AL210" s="3"/>
      <c r="AM210" s="100">
        <f t="shared" si="1190"/>
        <v>0.6153900000000001</v>
      </c>
      <c r="AN210" s="101">
        <f t="shared" si="1191"/>
        <v>0.33332999999999996</v>
      </c>
      <c r="AO210" s="101">
        <f t="shared" si="1192"/>
        <v>0</v>
      </c>
      <c r="AP210" s="129" t="s">
        <v>48</v>
      </c>
      <c r="AQ210" s="101">
        <f t="shared" ref="AQ210" si="1197">Y210+AH210</f>
        <v>0.5</v>
      </c>
      <c r="AR210" s="102">
        <f t="shared" si="1194"/>
        <v>0.19999899999999998</v>
      </c>
      <c r="AS210" s="102">
        <f t="shared" si="1195"/>
        <v>0.6153900000000001</v>
      </c>
      <c r="AT210" s="44">
        <f t="shared" si="1196"/>
        <v>0.43478521739130438</v>
      </c>
      <c r="AU210" s="3"/>
    </row>
    <row r="211" spans="1:47" ht="15.95" thickBot="1">
      <c r="A211" s="3"/>
      <c r="B211" s="12"/>
      <c r="C211" s="11" t="s">
        <v>79</v>
      </c>
      <c r="D211" s="46">
        <v>14</v>
      </c>
      <c r="E211" s="47">
        <v>4</v>
      </c>
      <c r="F211" s="48">
        <v>5</v>
      </c>
      <c r="G211" s="48">
        <v>1</v>
      </c>
      <c r="H211" s="27" t="s">
        <v>48</v>
      </c>
      <c r="I211" s="49">
        <f t="shared" si="1179"/>
        <v>24</v>
      </c>
      <c r="J211" s="49">
        <f t="shared" si="1180"/>
        <v>10</v>
      </c>
      <c r="K211" s="50">
        <f t="shared" si="1181"/>
        <v>0.41666666666666669</v>
      </c>
      <c r="L211" s="14"/>
      <c r="M211" s="10">
        <v>1.57</v>
      </c>
      <c r="N211" s="9">
        <v>3</v>
      </c>
      <c r="O211" s="9">
        <v>2</v>
      </c>
      <c r="P211" s="9">
        <v>1</v>
      </c>
      <c r="Q211" s="9" t="s">
        <v>48</v>
      </c>
      <c r="R211" s="9">
        <f t="shared" si="1182"/>
        <v>2.2999999999999998</v>
      </c>
      <c r="S211" s="8">
        <f t="shared" si="1183"/>
        <v>1.57</v>
      </c>
      <c r="T211" s="3"/>
      <c r="U211" s="233">
        <v>0.14285999999999999</v>
      </c>
      <c r="V211" s="234">
        <v>0</v>
      </c>
      <c r="W211" s="234">
        <v>0.2</v>
      </c>
      <c r="X211" s="234">
        <v>1</v>
      </c>
      <c r="Y211" s="234" t="s">
        <v>48</v>
      </c>
      <c r="Z211" s="234">
        <f t="shared" si="1184"/>
        <v>0.2</v>
      </c>
      <c r="AA211" s="234">
        <f t="shared" si="1185"/>
        <v>0.14285999999999999</v>
      </c>
      <c r="AB211" s="235">
        <f t="shared" si="1186"/>
        <v>0.16666833333333334</v>
      </c>
      <c r="AC211" s="3"/>
      <c r="AD211" s="128">
        <v>0.28571000000000002</v>
      </c>
      <c r="AE211" s="129">
        <v>0</v>
      </c>
      <c r="AF211" s="129">
        <v>0</v>
      </c>
      <c r="AG211" s="129">
        <v>0</v>
      </c>
      <c r="AH211" s="129" t="s">
        <v>48</v>
      </c>
      <c r="AI211" s="129">
        <f t="shared" si="1187"/>
        <v>0</v>
      </c>
      <c r="AJ211" s="129">
        <f t="shared" si="1188"/>
        <v>0.28571000000000002</v>
      </c>
      <c r="AK211" s="130">
        <f t="shared" si="1189"/>
        <v>0.1666641666666667</v>
      </c>
      <c r="AL211" s="3"/>
      <c r="AM211" s="100">
        <f t="shared" si="1190"/>
        <v>0.42857000000000001</v>
      </c>
      <c r="AN211" s="101">
        <f t="shared" si="1191"/>
        <v>0</v>
      </c>
      <c r="AO211" s="101">
        <f t="shared" si="1192"/>
        <v>0.2</v>
      </c>
      <c r="AP211" s="101">
        <f t="shared" si="1193"/>
        <v>1</v>
      </c>
      <c r="AQ211" s="129" t="s">
        <v>48</v>
      </c>
      <c r="AR211" s="101">
        <f t="shared" si="1194"/>
        <v>0.2</v>
      </c>
      <c r="AS211" s="101">
        <f t="shared" si="1195"/>
        <v>0.42857000000000001</v>
      </c>
      <c r="AT211" s="50">
        <f t="shared" si="1196"/>
        <v>0.33333249999999998</v>
      </c>
      <c r="AU211" s="3"/>
    </row>
    <row r="212" spans="1:47" ht="15.95" thickBot="1">
      <c r="A212" s="3"/>
      <c r="B212" s="255" t="s">
        <v>79</v>
      </c>
      <c r="C212" s="256"/>
      <c r="D212" s="45">
        <f t="shared" ref="D212:J212" si="1198">SUM(D208:D211)</f>
        <v>50</v>
      </c>
      <c r="E212" s="7">
        <f t="shared" si="1198"/>
        <v>13</v>
      </c>
      <c r="F212" s="7">
        <f t="shared" si="1198"/>
        <v>21</v>
      </c>
      <c r="G212" s="7">
        <f t="shared" si="1198"/>
        <v>8</v>
      </c>
      <c r="H212" s="7">
        <f t="shared" si="1198"/>
        <v>2</v>
      </c>
      <c r="I212" s="7">
        <f t="shared" si="1198"/>
        <v>94</v>
      </c>
      <c r="J212" s="7">
        <f t="shared" si="1198"/>
        <v>44</v>
      </c>
      <c r="K212" s="6">
        <f>AVERAGE(K208:K211)</f>
        <v>0.46829710144927539</v>
      </c>
      <c r="L212" s="14"/>
      <c r="M212" s="164">
        <f t="shared" ref="M212:S212" si="1199">AVERAGE(M208:M211)</f>
        <v>1.5725000000000002</v>
      </c>
      <c r="N212" s="165">
        <f t="shared" si="1199"/>
        <v>2.9575</v>
      </c>
      <c r="O212" s="165">
        <f t="shared" si="1199"/>
        <v>2.4249999999999998</v>
      </c>
      <c r="P212" s="165">
        <f t="shared" si="1199"/>
        <v>2.25</v>
      </c>
      <c r="Q212" s="165">
        <f t="shared" si="1199"/>
        <v>2.5</v>
      </c>
      <c r="R212" s="165">
        <f t="shared" si="1199"/>
        <v>2.5747499999999999</v>
      </c>
      <c r="S212" s="166">
        <f t="shared" si="1199"/>
        <v>1.5725000000000002</v>
      </c>
      <c r="T212" s="3"/>
      <c r="U212" s="137">
        <f t="shared" ref="U212:AB212" si="1200">AVERAGE(U208:U211)</f>
        <v>0.21709725000000002</v>
      </c>
      <c r="V212" s="138">
        <f t="shared" si="1200"/>
        <v>8.333249999999999E-2</v>
      </c>
      <c r="W212" s="138">
        <f t="shared" si="1200"/>
        <v>0.13333249999999999</v>
      </c>
      <c r="X212" s="138">
        <f t="shared" si="1200"/>
        <v>0.41666666666666669</v>
      </c>
      <c r="Y212" s="138">
        <f t="shared" si="1200"/>
        <v>0.5</v>
      </c>
      <c r="Z212" s="138">
        <f t="shared" si="1200"/>
        <v>0.16249933333333333</v>
      </c>
      <c r="AA212" s="138">
        <f t="shared" si="1200"/>
        <v>0.21709725000000002</v>
      </c>
      <c r="AB212" s="139">
        <f t="shared" si="1200"/>
        <v>0.19248261594202898</v>
      </c>
      <c r="AC212" s="3"/>
      <c r="AD212" s="237">
        <f t="shared" ref="AD212:AK212" si="1201">AVERAGE(AD208:AD211)</f>
        <v>0.23707500000000001</v>
      </c>
      <c r="AE212" s="188">
        <f t="shared" si="1201"/>
        <v>0</v>
      </c>
      <c r="AF212" s="188">
        <f t="shared" si="1201"/>
        <v>0</v>
      </c>
      <c r="AG212" s="188">
        <f t="shared" si="1201"/>
        <v>0</v>
      </c>
      <c r="AH212" s="188">
        <f t="shared" si="1201"/>
        <v>0</v>
      </c>
      <c r="AI212" s="188">
        <f t="shared" si="1201"/>
        <v>0</v>
      </c>
      <c r="AJ212" s="188">
        <f t="shared" si="1201"/>
        <v>0.23707500000000001</v>
      </c>
      <c r="AK212" s="108">
        <f t="shared" si="1201"/>
        <v>0.12726419384057971</v>
      </c>
      <c r="AL212" s="3"/>
      <c r="AM212" s="97">
        <f t="shared" ref="AM212:AT212" si="1202">AVERAGE(AM208:AM211)</f>
        <v>0.45417225000000006</v>
      </c>
      <c r="AN212" s="98">
        <f t="shared" si="1202"/>
        <v>8.333249999999999E-2</v>
      </c>
      <c r="AO212" s="98">
        <f t="shared" si="1202"/>
        <v>0.13333249999999999</v>
      </c>
      <c r="AP212" s="98">
        <f t="shared" si="1202"/>
        <v>0.41666666666666669</v>
      </c>
      <c r="AQ212" s="98">
        <f t="shared" si="1202"/>
        <v>0.5</v>
      </c>
      <c r="AR212" s="98">
        <f t="shared" si="1202"/>
        <v>0.16249933333333333</v>
      </c>
      <c r="AS212" s="98">
        <f t="shared" si="1202"/>
        <v>0.45417225000000006</v>
      </c>
      <c r="AT212" s="99">
        <f t="shared" si="1202"/>
        <v>0.31974680978260867</v>
      </c>
      <c r="AU212" s="3"/>
    </row>
    <row r="213" spans="1:47">
      <c r="A213" s="3"/>
      <c r="B213" s="12"/>
      <c r="C213" s="11" t="s">
        <v>80</v>
      </c>
      <c r="D213" s="33">
        <v>143</v>
      </c>
      <c r="E213" s="43">
        <v>20</v>
      </c>
      <c r="F213" s="26">
        <v>22</v>
      </c>
      <c r="G213" s="26">
        <v>3</v>
      </c>
      <c r="H213" s="26">
        <v>4</v>
      </c>
      <c r="I213" s="25">
        <f t="shared" ref="I213:I219" si="1203">SUM(D213:H213)</f>
        <v>192</v>
      </c>
      <c r="J213" s="25">
        <f t="shared" ref="J213:J219" si="1204">SUM(E213:H213)</f>
        <v>49</v>
      </c>
      <c r="K213" s="44">
        <f t="shared" ref="K213:K219" si="1205">J213/I213</f>
        <v>0.25520833333333331</v>
      </c>
      <c r="L213" s="14"/>
      <c r="M213" s="74">
        <v>1.59</v>
      </c>
      <c r="N213" s="30">
        <v>2.65</v>
      </c>
      <c r="O213" s="30">
        <v>2.91</v>
      </c>
      <c r="P213" s="30">
        <v>3</v>
      </c>
      <c r="Q213" s="30">
        <v>3.25</v>
      </c>
      <c r="R213" s="30">
        <f t="shared" ref="R213:R219" si="1206">SUMPRODUCT(E213:H213,N213:Q213)/SUM(E213:H213)</f>
        <v>2.8371428571428572</v>
      </c>
      <c r="S213" s="75">
        <f t="shared" ref="S213:S219" si="1207">M213</f>
        <v>1.59</v>
      </c>
      <c r="T213" s="3"/>
      <c r="U213" s="224">
        <v>0.20979</v>
      </c>
      <c r="V213" s="105">
        <v>0</v>
      </c>
      <c r="W213" s="105">
        <v>9.090899999999999E-2</v>
      </c>
      <c r="X213" s="105">
        <v>0</v>
      </c>
      <c r="Y213" s="105">
        <v>0</v>
      </c>
      <c r="Z213" s="105">
        <f t="shared" ref="Z213:Z219" si="1208">SUMPRODUCT(E213:H213,V213:Y213)/SUM(E213:H213)</f>
        <v>4.0816285714285708E-2</v>
      </c>
      <c r="AA213" s="105">
        <f t="shared" ref="AA213:AA219" si="1209">U213</f>
        <v>0.20979</v>
      </c>
      <c r="AB213" s="57">
        <f t="shared" ref="AB213:AB219" si="1210">((Z213*J213)+(AA213*D213))/I213</f>
        <v>0.16666650000000002</v>
      </c>
      <c r="AC213" s="3"/>
      <c r="AD213" s="230">
        <v>0.23776</v>
      </c>
      <c r="AE213" s="231">
        <v>0.15</v>
      </c>
      <c r="AF213" s="231">
        <v>4.5454999999999995E-2</v>
      </c>
      <c r="AG213" s="231">
        <v>0</v>
      </c>
      <c r="AH213" s="231">
        <v>0</v>
      </c>
      <c r="AI213" s="231">
        <f t="shared" ref="AI213:AI219" si="1211">SUMPRODUCT(E213:H213,AE213:AH213)/SUM(E213:H213)</f>
        <v>8.1632857142857132E-2</v>
      </c>
      <c r="AJ213" s="231">
        <f t="shared" ref="AJ213:AJ219" si="1212">AD213</f>
        <v>0.23776</v>
      </c>
      <c r="AK213" s="232">
        <f t="shared" ref="AK213:AK219" si="1213">((AI213*J213)+(AJ213*D213))/I213</f>
        <v>0.19791505208333335</v>
      </c>
      <c r="AL213" s="3"/>
      <c r="AM213" s="103">
        <f t="shared" ref="AM213:AM219" si="1214">U213+AD213</f>
        <v>0.44755</v>
      </c>
      <c r="AN213" s="104">
        <f t="shared" ref="AN213:AN219" si="1215">V213+AE213</f>
        <v>0.15</v>
      </c>
      <c r="AO213" s="104">
        <f t="shared" ref="AO213:AO219" si="1216">W213+AF213</f>
        <v>0.13636399999999999</v>
      </c>
      <c r="AP213" s="105">
        <f t="shared" ref="AP213:AP219" si="1217">X213+AG213</f>
        <v>0</v>
      </c>
      <c r="AQ213" s="104">
        <f t="shared" ref="AQ213:AQ219" si="1218">Y213+AH213</f>
        <v>0</v>
      </c>
      <c r="AR213" s="105">
        <f t="shared" ref="AR213:AR219" si="1219">SUMPRODUCT(E213:H213,AN213:AQ213)/SUM(E213:H213)</f>
        <v>0.12244914285714284</v>
      </c>
      <c r="AS213" s="105">
        <f t="shared" ref="AS213:AS219" si="1220">AM213</f>
        <v>0.44755</v>
      </c>
      <c r="AT213" s="57">
        <f t="shared" ref="AT213:AT219" si="1221">((AR213*J213)+(AS213*D213))/I213</f>
        <v>0.36458155208333332</v>
      </c>
      <c r="AU213" s="3"/>
    </row>
    <row r="214" spans="1:47">
      <c r="A214" s="3"/>
      <c r="B214" s="12"/>
      <c r="C214" s="11" t="s">
        <v>80</v>
      </c>
      <c r="D214" s="33">
        <v>30</v>
      </c>
      <c r="E214" s="43">
        <v>6</v>
      </c>
      <c r="F214" s="26">
        <v>5</v>
      </c>
      <c r="G214" s="26">
        <v>4</v>
      </c>
      <c r="H214" s="26">
        <v>2</v>
      </c>
      <c r="I214" s="25">
        <f t="shared" si="1203"/>
        <v>47</v>
      </c>
      <c r="J214" s="25">
        <f t="shared" si="1204"/>
        <v>17</v>
      </c>
      <c r="K214" s="44">
        <f t="shared" si="1205"/>
        <v>0.36170212765957449</v>
      </c>
      <c r="L214" s="14"/>
      <c r="M214" s="76">
        <v>1.9</v>
      </c>
      <c r="N214" s="27">
        <v>2.5</v>
      </c>
      <c r="O214" s="27">
        <v>2.6</v>
      </c>
      <c r="P214" s="27">
        <v>3.25</v>
      </c>
      <c r="Q214" s="27">
        <v>3.5</v>
      </c>
      <c r="R214" s="27">
        <f t="shared" si="1206"/>
        <v>2.8235294117647061</v>
      </c>
      <c r="S214" s="77">
        <f t="shared" si="1207"/>
        <v>1.9</v>
      </c>
      <c r="T214" s="3"/>
      <c r="U214" s="141">
        <v>6.666699999999999E-2</v>
      </c>
      <c r="V214" s="102">
        <v>0</v>
      </c>
      <c r="W214" s="102">
        <v>0.2</v>
      </c>
      <c r="X214" s="102">
        <v>0</v>
      </c>
      <c r="Y214" s="102">
        <v>0</v>
      </c>
      <c r="Z214" s="102">
        <f t="shared" si="1208"/>
        <v>5.8823529411764705E-2</v>
      </c>
      <c r="AA214" s="102">
        <f t="shared" si="1209"/>
        <v>6.666699999999999E-2</v>
      </c>
      <c r="AB214" s="44">
        <f t="shared" si="1210"/>
        <v>6.3829999999999998E-2</v>
      </c>
      <c r="AC214" s="3"/>
      <c r="AD214" s="141">
        <v>0.23332999999999998</v>
      </c>
      <c r="AE214" s="102">
        <v>0.33332999999999996</v>
      </c>
      <c r="AF214" s="102">
        <v>0</v>
      </c>
      <c r="AG214" s="102">
        <v>0</v>
      </c>
      <c r="AH214" s="102">
        <v>0</v>
      </c>
      <c r="AI214" s="102">
        <f t="shared" si="1211"/>
        <v>0.11764588235294117</v>
      </c>
      <c r="AJ214" s="102">
        <f t="shared" si="1212"/>
        <v>0.23332999999999998</v>
      </c>
      <c r="AK214" s="44">
        <f t="shared" si="1213"/>
        <v>0.19148680851063829</v>
      </c>
      <c r="AL214" s="3"/>
      <c r="AM214" s="100">
        <f t="shared" si="1214"/>
        <v>0.29999699999999996</v>
      </c>
      <c r="AN214" s="101">
        <f t="shared" si="1215"/>
        <v>0.33332999999999996</v>
      </c>
      <c r="AO214" s="101">
        <f t="shared" si="1216"/>
        <v>0.2</v>
      </c>
      <c r="AP214" s="101">
        <f t="shared" si="1217"/>
        <v>0</v>
      </c>
      <c r="AQ214" s="101">
        <f t="shared" si="1218"/>
        <v>0</v>
      </c>
      <c r="AR214" s="102">
        <f t="shared" si="1219"/>
        <v>0.17646941176470587</v>
      </c>
      <c r="AS214" s="102">
        <f t="shared" si="1220"/>
        <v>0.29999699999999996</v>
      </c>
      <c r="AT214" s="44">
        <f t="shared" si="1221"/>
        <v>0.25531680851063826</v>
      </c>
      <c r="AU214" s="3"/>
    </row>
    <row r="215" spans="1:47">
      <c r="A215" s="3"/>
      <c r="B215" s="12"/>
      <c r="C215" s="11" t="s">
        <v>80</v>
      </c>
      <c r="D215" s="33">
        <v>106</v>
      </c>
      <c r="E215" s="43">
        <v>6</v>
      </c>
      <c r="F215" s="26">
        <v>4</v>
      </c>
      <c r="G215" s="26">
        <v>3</v>
      </c>
      <c r="H215" s="27" t="s">
        <v>48</v>
      </c>
      <c r="I215" s="25">
        <f t="shared" si="1203"/>
        <v>119</v>
      </c>
      <c r="J215" s="25">
        <f t="shared" si="1204"/>
        <v>13</v>
      </c>
      <c r="K215" s="44">
        <f t="shared" si="1205"/>
        <v>0.1092436974789916</v>
      </c>
      <c r="L215" s="14"/>
      <c r="M215" s="76">
        <v>3.28</v>
      </c>
      <c r="N215" s="27">
        <v>2.67</v>
      </c>
      <c r="O215" s="27">
        <v>2.75</v>
      </c>
      <c r="P215" s="27">
        <v>2.33</v>
      </c>
      <c r="Q215" s="27" t="s">
        <v>48</v>
      </c>
      <c r="R215" s="27">
        <f t="shared" si="1206"/>
        <v>2.6161538461538458</v>
      </c>
      <c r="S215" s="77">
        <f t="shared" si="1207"/>
        <v>3.28</v>
      </c>
      <c r="T215" s="3"/>
      <c r="U215" s="141">
        <v>3.7735999999999999E-2</v>
      </c>
      <c r="V215" s="102">
        <v>0.16667000000000001</v>
      </c>
      <c r="W215" s="102">
        <v>0</v>
      </c>
      <c r="X215" s="102">
        <v>0</v>
      </c>
      <c r="Y215" s="102" t="s">
        <v>48</v>
      </c>
      <c r="Z215" s="102">
        <f t="shared" si="1208"/>
        <v>7.6924615384615397E-2</v>
      </c>
      <c r="AA215" s="102">
        <f t="shared" si="1209"/>
        <v>3.7735999999999999E-2</v>
      </c>
      <c r="AB215" s="44">
        <f t="shared" si="1210"/>
        <v>4.2017109243697476E-2</v>
      </c>
      <c r="AC215" s="3"/>
      <c r="AD215" s="141">
        <v>9.4339999999999997E-3</v>
      </c>
      <c r="AE215" s="102">
        <v>0</v>
      </c>
      <c r="AF215" s="102">
        <v>0.25</v>
      </c>
      <c r="AG215" s="102">
        <v>0.33332999999999996</v>
      </c>
      <c r="AH215" s="102" t="s">
        <v>48</v>
      </c>
      <c r="AI215" s="102">
        <f t="shared" si="1211"/>
        <v>0.15384538461538461</v>
      </c>
      <c r="AJ215" s="102">
        <f t="shared" si="1212"/>
        <v>9.4339999999999997E-3</v>
      </c>
      <c r="AK215" s="44">
        <f t="shared" si="1213"/>
        <v>2.5210033613445378E-2</v>
      </c>
      <c r="AL215" s="3"/>
      <c r="AM215" s="100">
        <f t="shared" si="1214"/>
        <v>4.7169999999999997E-2</v>
      </c>
      <c r="AN215" s="101">
        <f t="shared" si="1215"/>
        <v>0.16667000000000001</v>
      </c>
      <c r="AO215" s="101">
        <f t="shared" si="1216"/>
        <v>0.25</v>
      </c>
      <c r="AP215" s="101">
        <f t="shared" si="1217"/>
        <v>0.33332999999999996</v>
      </c>
      <c r="AQ215" s="129" t="s">
        <v>48</v>
      </c>
      <c r="AR215" s="102">
        <f t="shared" si="1219"/>
        <v>0.23077</v>
      </c>
      <c r="AS215" s="102">
        <f t="shared" si="1220"/>
        <v>4.7169999999999997E-2</v>
      </c>
      <c r="AT215" s="44">
        <f t="shared" si="1221"/>
        <v>6.7227142857142846E-2</v>
      </c>
      <c r="AU215" s="3"/>
    </row>
    <row r="216" spans="1:47">
      <c r="A216" s="3"/>
      <c r="B216" s="12"/>
      <c r="C216" s="11" t="s">
        <v>80</v>
      </c>
      <c r="D216" s="46">
        <v>29</v>
      </c>
      <c r="E216" s="47">
        <v>6</v>
      </c>
      <c r="F216" s="48">
        <v>9</v>
      </c>
      <c r="G216" s="48">
        <v>5</v>
      </c>
      <c r="H216" s="27" t="s">
        <v>48</v>
      </c>
      <c r="I216" s="49">
        <f t="shared" si="1203"/>
        <v>49</v>
      </c>
      <c r="J216" s="49">
        <f t="shared" si="1204"/>
        <v>20</v>
      </c>
      <c r="K216" s="50">
        <f t="shared" si="1205"/>
        <v>0.40816326530612246</v>
      </c>
      <c r="L216" s="14"/>
      <c r="M216" s="76">
        <v>1.77</v>
      </c>
      <c r="N216" s="27">
        <v>2.5</v>
      </c>
      <c r="O216" s="27">
        <v>2.78</v>
      </c>
      <c r="P216" s="27">
        <v>3.2</v>
      </c>
      <c r="Q216" s="27" t="s">
        <v>48</v>
      </c>
      <c r="R216" s="27">
        <f t="shared" si="1206"/>
        <v>2.8009999999999997</v>
      </c>
      <c r="S216" s="77">
        <f t="shared" si="1207"/>
        <v>1.77</v>
      </c>
      <c r="T216" s="3"/>
      <c r="U216" s="100">
        <v>0.13793</v>
      </c>
      <c r="V216" s="101">
        <v>0</v>
      </c>
      <c r="W216" s="101">
        <v>0</v>
      </c>
      <c r="X216" s="101">
        <v>0</v>
      </c>
      <c r="Y216" s="101" t="s">
        <v>48</v>
      </c>
      <c r="Z216" s="101">
        <f t="shared" si="1208"/>
        <v>0</v>
      </c>
      <c r="AA216" s="101">
        <f t="shared" si="1209"/>
        <v>0.13793</v>
      </c>
      <c r="AB216" s="50">
        <f t="shared" si="1210"/>
        <v>8.1632040816326523E-2</v>
      </c>
      <c r="AC216" s="3"/>
      <c r="AD216" s="141">
        <v>0.27585999999999999</v>
      </c>
      <c r="AE216" s="102">
        <v>0</v>
      </c>
      <c r="AF216" s="102">
        <v>0.11111</v>
      </c>
      <c r="AG216" s="102">
        <v>0</v>
      </c>
      <c r="AH216" s="102" t="s">
        <v>48</v>
      </c>
      <c r="AI216" s="102">
        <f t="shared" si="1211"/>
        <v>4.9999500000000002E-2</v>
      </c>
      <c r="AJ216" s="102">
        <f t="shared" si="1212"/>
        <v>0.27585999999999999</v>
      </c>
      <c r="AK216" s="44">
        <f t="shared" si="1213"/>
        <v>0.18367204081632652</v>
      </c>
      <c r="AL216" s="3"/>
      <c r="AM216" s="100">
        <f t="shared" si="1214"/>
        <v>0.41378999999999999</v>
      </c>
      <c r="AN216" s="101">
        <f t="shared" si="1215"/>
        <v>0</v>
      </c>
      <c r="AO216" s="101">
        <f t="shared" si="1216"/>
        <v>0.11111</v>
      </c>
      <c r="AP216" s="101">
        <f t="shared" si="1217"/>
        <v>0</v>
      </c>
      <c r="AQ216" s="129" t="s">
        <v>48</v>
      </c>
      <c r="AR216" s="101">
        <f t="shared" si="1219"/>
        <v>4.9999500000000002E-2</v>
      </c>
      <c r="AS216" s="101">
        <f t="shared" si="1220"/>
        <v>0.41378999999999999</v>
      </c>
      <c r="AT216" s="50">
        <f t="shared" si="1221"/>
        <v>0.26530408163265307</v>
      </c>
      <c r="AU216" s="3"/>
    </row>
    <row r="217" spans="1:47">
      <c r="A217" s="3"/>
      <c r="B217" s="12"/>
      <c r="C217" s="11" t="s">
        <v>80</v>
      </c>
      <c r="D217" s="33">
        <v>44</v>
      </c>
      <c r="E217" s="43">
        <v>3</v>
      </c>
      <c r="F217" s="26">
        <v>2</v>
      </c>
      <c r="G217" s="27" t="s">
        <v>48</v>
      </c>
      <c r="H217" s="27" t="s">
        <v>48</v>
      </c>
      <c r="I217" s="25">
        <f t="shared" si="1203"/>
        <v>49</v>
      </c>
      <c r="J217" s="25">
        <f t="shared" si="1204"/>
        <v>5</v>
      </c>
      <c r="K217" s="44">
        <f t="shared" si="1205"/>
        <v>0.10204081632653061</v>
      </c>
      <c r="L217" s="14"/>
      <c r="M217" s="76">
        <v>3.36</v>
      </c>
      <c r="N217" s="27">
        <v>4</v>
      </c>
      <c r="O217" s="27">
        <v>4</v>
      </c>
      <c r="P217" s="27" t="s">
        <v>48</v>
      </c>
      <c r="Q217" s="27" t="s">
        <v>48</v>
      </c>
      <c r="R217" s="27">
        <f t="shared" si="1206"/>
        <v>4</v>
      </c>
      <c r="S217" s="77">
        <f t="shared" si="1207"/>
        <v>3.36</v>
      </c>
      <c r="T217" s="3"/>
      <c r="U217" s="141">
        <v>4.5454999999999995E-2</v>
      </c>
      <c r="V217" s="102">
        <v>0</v>
      </c>
      <c r="W217" s="102">
        <v>0</v>
      </c>
      <c r="X217" s="102" t="s">
        <v>48</v>
      </c>
      <c r="Y217" s="102" t="s">
        <v>48</v>
      </c>
      <c r="Z217" s="102">
        <f t="shared" si="1208"/>
        <v>0</v>
      </c>
      <c r="AA217" s="102">
        <f t="shared" si="1209"/>
        <v>4.5454999999999995E-2</v>
      </c>
      <c r="AB217" s="44">
        <f t="shared" si="1210"/>
        <v>4.0816734693877546E-2</v>
      </c>
      <c r="AC217" s="3"/>
      <c r="AD217" s="141">
        <v>2.2727000000000001E-2</v>
      </c>
      <c r="AE217" s="102">
        <v>0</v>
      </c>
      <c r="AF217" s="102">
        <v>0</v>
      </c>
      <c r="AG217" s="102" t="s">
        <v>48</v>
      </c>
      <c r="AH217" s="102" t="s">
        <v>48</v>
      </c>
      <c r="AI217" s="102">
        <f t="shared" si="1211"/>
        <v>0</v>
      </c>
      <c r="AJ217" s="102">
        <f t="shared" si="1212"/>
        <v>2.2727000000000001E-2</v>
      </c>
      <c r="AK217" s="44">
        <f t="shared" si="1213"/>
        <v>2.0407918367346938E-2</v>
      </c>
      <c r="AL217" s="3"/>
      <c r="AM217" s="100">
        <f t="shared" si="1214"/>
        <v>6.8181999999999993E-2</v>
      </c>
      <c r="AN217" s="101">
        <f t="shared" si="1215"/>
        <v>0</v>
      </c>
      <c r="AO217" s="101">
        <f t="shared" si="1216"/>
        <v>0</v>
      </c>
      <c r="AP217" s="129" t="s">
        <v>48</v>
      </c>
      <c r="AQ217" s="129" t="s">
        <v>48</v>
      </c>
      <c r="AR217" s="102">
        <f t="shared" si="1219"/>
        <v>0</v>
      </c>
      <c r="AS217" s="102">
        <f t="shared" si="1220"/>
        <v>6.8181999999999993E-2</v>
      </c>
      <c r="AT217" s="44">
        <f t="shared" si="1221"/>
        <v>6.1224653061224488E-2</v>
      </c>
      <c r="AU217" s="3"/>
    </row>
    <row r="218" spans="1:47">
      <c r="A218" s="3"/>
      <c r="B218" s="12"/>
      <c r="C218" s="11" t="s">
        <v>80</v>
      </c>
      <c r="D218" s="33">
        <v>106</v>
      </c>
      <c r="E218" s="43">
        <v>9</v>
      </c>
      <c r="F218" s="26">
        <v>1</v>
      </c>
      <c r="G218" s="26">
        <v>3</v>
      </c>
      <c r="H218" s="27" t="s">
        <v>48</v>
      </c>
      <c r="I218" s="25">
        <f t="shared" si="1203"/>
        <v>119</v>
      </c>
      <c r="J218" s="25">
        <f t="shared" si="1204"/>
        <v>13</v>
      </c>
      <c r="K218" s="44">
        <f t="shared" si="1205"/>
        <v>0.1092436974789916</v>
      </c>
      <c r="L218" s="14"/>
      <c r="M218" s="76">
        <v>3.11</v>
      </c>
      <c r="N218" s="27">
        <v>3.33</v>
      </c>
      <c r="O218" s="27">
        <v>3</v>
      </c>
      <c r="P218" s="27">
        <v>3.67</v>
      </c>
      <c r="Q218" s="27" t="s">
        <v>48</v>
      </c>
      <c r="R218" s="27">
        <f t="shared" si="1206"/>
        <v>3.3830769230769229</v>
      </c>
      <c r="S218" s="77">
        <f t="shared" si="1207"/>
        <v>3.11</v>
      </c>
      <c r="T218" s="3"/>
      <c r="U218" s="141">
        <v>4.7169999999999997E-2</v>
      </c>
      <c r="V218" s="102">
        <v>0</v>
      </c>
      <c r="W218" s="102">
        <v>0</v>
      </c>
      <c r="X218" s="102">
        <v>0</v>
      </c>
      <c r="Y218" s="102" t="s">
        <v>48</v>
      </c>
      <c r="Z218" s="102">
        <f t="shared" si="1208"/>
        <v>0</v>
      </c>
      <c r="AA218" s="102">
        <f t="shared" si="1209"/>
        <v>4.7169999999999997E-2</v>
      </c>
      <c r="AB218" s="44">
        <f t="shared" si="1210"/>
        <v>4.2016974789915958E-2</v>
      </c>
      <c r="AC218" s="3"/>
      <c r="AD218" s="141">
        <v>1.8867999999999999E-2</v>
      </c>
      <c r="AE218" s="102">
        <v>0</v>
      </c>
      <c r="AF218" s="102">
        <v>0</v>
      </c>
      <c r="AG218" s="102">
        <v>0</v>
      </c>
      <c r="AH218" s="102" t="s">
        <v>48</v>
      </c>
      <c r="AI218" s="102">
        <f t="shared" si="1211"/>
        <v>0</v>
      </c>
      <c r="AJ218" s="102">
        <f t="shared" si="1212"/>
        <v>1.8867999999999999E-2</v>
      </c>
      <c r="AK218" s="44">
        <f t="shared" si="1213"/>
        <v>1.6806789915966385E-2</v>
      </c>
      <c r="AL218" s="3"/>
      <c r="AM218" s="100">
        <f t="shared" si="1214"/>
        <v>6.6037999999999999E-2</v>
      </c>
      <c r="AN218" s="101">
        <f t="shared" si="1215"/>
        <v>0</v>
      </c>
      <c r="AO218" s="101">
        <f t="shared" si="1216"/>
        <v>0</v>
      </c>
      <c r="AP218" s="101">
        <f t="shared" si="1217"/>
        <v>0</v>
      </c>
      <c r="AQ218" s="129" t="s">
        <v>48</v>
      </c>
      <c r="AR218" s="102">
        <f t="shared" si="1219"/>
        <v>0</v>
      </c>
      <c r="AS218" s="102">
        <f t="shared" si="1220"/>
        <v>6.6037999999999999E-2</v>
      </c>
      <c r="AT218" s="44">
        <f t="shared" si="1221"/>
        <v>5.8823764705882353E-2</v>
      </c>
      <c r="AU218" s="3"/>
    </row>
    <row r="219" spans="1:47" ht="15.95" thickBot="1">
      <c r="A219" s="3"/>
      <c r="B219" s="12"/>
      <c r="C219" s="11" t="s">
        <v>80</v>
      </c>
      <c r="D219" s="33">
        <v>1</v>
      </c>
      <c r="E219" s="43">
        <v>5</v>
      </c>
      <c r="F219" s="26">
        <v>4</v>
      </c>
      <c r="G219" s="26">
        <v>1</v>
      </c>
      <c r="H219" s="26">
        <v>2</v>
      </c>
      <c r="I219" s="25">
        <f t="shared" si="1203"/>
        <v>13</v>
      </c>
      <c r="J219" s="25">
        <f t="shared" si="1204"/>
        <v>12</v>
      </c>
      <c r="K219" s="44">
        <f t="shared" si="1205"/>
        <v>0.92307692307692313</v>
      </c>
      <c r="L219" s="14"/>
      <c r="M219" s="78">
        <v>3</v>
      </c>
      <c r="N219" s="79">
        <v>2.6</v>
      </c>
      <c r="O219" s="79">
        <v>3.25</v>
      </c>
      <c r="P219" s="79">
        <v>3</v>
      </c>
      <c r="Q219" s="79">
        <v>4</v>
      </c>
      <c r="R219" s="79">
        <f t="shared" si="1206"/>
        <v>3.0833333333333335</v>
      </c>
      <c r="S219" s="80">
        <f t="shared" si="1207"/>
        <v>3</v>
      </c>
      <c r="T219" s="3"/>
      <c r="U219" s="100">
        <v>0</v>
      </c>
      <c r="V219" s="101">
        <v>0</v>
      </c>
      <c r="W219" s="101">
        <v>0</v>
      </c>
      <c r="X219" s="101">
        <v>0</v>
      </c>
      <c r="Y219" s="101">
        <v>0</v>
      </c>
      <c r="Z219" s="101">
        <f t="shared" si="1208"/>
        <v>0</v>
      </c>
      <c r="AA219" s="101">
        <f t="shared" si="1209"/>
        <v>0</v>
      </c>
      <c r="AB219" s="50">
        <f t="shared" si="1210"/>
        <v>0</v>
      </c>
      <c r="AC219" s="3"/>
      <c r="AD219" s="233">
        <v>0</v>
      </c>
      <c r="AE219" s="234">
        <v>0</v>
      </c>
      <c r="AF219" s="234">
        <v>0</v>
      </c>
      <c r="AG219" s="234">
        <v>0</v>
      </c>
      <c r="AH219" s="234">
        <v>0</v>
      </c>
      <c r="AI219" s="234">
        <f t="shared" si="1211"/>
        <v>0</v>
      </c>
      <c r="AJ219" s="234">
        <f t="shared" si="1212"/>
        <v>0</v>
      </c>
      <c r="AK219" s="235">
        <f t="shared" si="1213"/>
        <v>0</v>
      </c>
      <c r="AL219" s="3"/>
      <c r="AM219" s="100">
        <f t="shared" si="1214"/>
        <v>0</v>
      </c>
      <c r="AN219" s="101">
        <f t="shared" si="1215"/>
        <v>0</v>
      </c>
      <c r="AO219" s="101">
        <f t="shared" si="1216"/>
        <v>0</v>
      </c>
      <c r="AP219" s="101">
        <f t="shared" si="1217"/>
        <v>0</v>
      </c>
      <c r="AQ219" s="102">
        <f t="shared" si="1218"/>
        <v>0</v>
      </c>
      <c r="AR219" s="102">
        <f t="shared" si="1219"/>
        <v>0</v>
      </c>
      <c r="AS219" s="102">
        <f t="shared" si="1220"/>
        <v>0</v>
      </c>
      <c r="AT219" s="44">
        <f t="shared" si="1221"/>
        <v>0</v>
      </c>
      <c r="AU219" s="3"/>
    </row>
    <row r="220" spans="1:47" ht="15.95" thickBot="1">
      <c r="A220" s="3"/>
      <c r="B220" s="255" t="s">
        <v>80</v>
      </c>
      <c r="C220" s="256"/>
      <c r="D220" s="45">
        <f t="shared" ref="D220:J220" si="1222">SUM(D213:D219)</f>
        <v>459</v>
      </c>
      <c r="E220" s="7">
        <f t="shared" si="1222"/>
        <v>55</v>
      </c>
      <c r="F220" s="7">
        <f t="shared" si="1222"/>
        <v>47</v>
      </c>
      <c r="G220" s="7">
        <f t="shared" si="1222"/>
        <v>19</v>
      </c>
      <c r="H220" s="7">
        <f t="shared" si="1222"/>
        <v>8</v>
      </c>
      <c r="I220" s="7">
        <f t="shared" si="1222"/>
        <v>588</v>
      </c>
      <c r="J220" s="7">
        <f t="shared" si="1222"/>
        <v>129</v>
      </c>
      <c r="K220" s="6">
        <f>AVERAGE(K213:K219)</f>
        <v>0.32409698009435239</v>
      </c>
      <c r="L220" s="14"/>
      <c r="M220" s="177">
        <f t="shared" ref="M220:S220" si="1223">AVERAGE(M213:M219)</f>
        <v>2.5728571428571425</v>
      </c>
      <c r="N220" s="178">
        <f t="shared" si="1223"/>
        <v>2.8928571428571428</v>
      </c>
      <c r="O220" s="178">
        <f t="shared" si="1223"/>
        <v>3.0414285714285714</v>
      </c>
      <c r="P220" s="178">
        <f t="shared" si="1223"/>
        <v>3.0750000000000006</v>
      </c>
      <c r="Q220" s="178">
        <f t="shared" si="1223"/>
        <v>3.5833333333333335</v>
      </c>
      <c r="R220" s="178">
        <f t="shared" si="1223"/>
        <v>3.0777480530673809</v>
      </c>
      <c r="S220" s="179">
        <f t="shared" si="1223"/>
        <v>2.5728571428571425</v>
      </c>
      <c r="T220" s="3"/>
      <c r="U220" s="97">
        <f t="shared" ref="U220:AB220" si="1224">AVERAGE(U213:U219)</f>
        <v>7.7821142857142853E-2</v>
      </c>
      <c r="V220" s="98">
        <f t="shared" si="1224"/>
        <v>2.3810000000000001E-2</v>
      </c>
      <c r="W220" s="98">
        <f t="shared" si="1224"/>
        <v>4.1558428571428566E-2</v>
      </c>
      <c r="X220" s="98">
        <f t="shared" si="1224"/>
        <v>0</v>
      </c>
      <c r="Y220" s="98">
        <f t="shared" si="1224"/>
        <v>0</v>
      </c>
      <c r="Z220" s="98">
        <f t="shared" si="1224"/>
        <v>2.522349007295226E-2</v>
      </c>
      <c r="AA220" s="98">
        <f t="shared" si="1224"/>
        <v>7.7821142857142853E-2</v>
      </c>
      <c r="AB220" s="99">
        <f t="shared" si="1224"/>
        <v>6.2425622791973931E-2</v>
      </c>
      <c r="AC220" s="3"/>
      <c r="AD220" s="244">
        <f t="shared" ref="AD220:AK220" si="1225">AVERAGE(AD213:AD219)</f>
        <v>0.113997</v>
      </c>
      <c r="AE220" s="187">
        <f t="shared" si="1225"/>
        <v>6.9047142857142849E-2</v>
      </c>
      <c r="AF220" s="187">
        <f t="shared" si="1225"/>
        <v>5.8080714285714284E-2</v>
      </c>
      <c r="AG220" s="187">
        <f t="shared" si="1225"/>
        <v>5.5554999999999993E-2</v>
      </c>
      <c r="AH220" s="187">
        <f t="shared" si="1225"/>
        <v>0</v>
      </c>
      <c r="AI220" s="187">
        <f t="shared" si="1225"/>
        <v>5.7589089158740406E-2</v>
      </c>
      <c r="AJ220" s="187">
        <f t="shared" si="1225"/>
        <v>0.113997</v>
      </c>
      <c r="AK220" s="139">
        <f t="shared" si="1225"/>
        <v>9.0785520472436695E-2</v>
      </c>
      <c r="AL220" s="3"/>
      <c r="AM220" s="97">
        <f t="shared" ref="AM220:AT220" si="1226">AVERAGE(AM213:AM219)</f>
        <v>0.19181814285714285</v>
      </c>
      <c r="AN220" s="98">
        <f t="shared" si="1226"/>
        <v>9.2857142857142846E-2</v>
      </c>
      <c r="AO220" s="98">
        <f t="shared" si="1226"/>
        <v>9.9639142857142857E-2</v>
      </c>
      <c r="AP220" s="98">
        <f t="shared" si="1226"/>
        <v>5.5554999999999993E-2</v>
      </c>
      <c r="AQ220" s="98">
        <f t="shared" si="1226"/>
        <v>0</v>
      </c>
      <c r="AR220" s="98">
        <f t="shared" si="1226"/>
        <v>8.2812579231692676E-2</v>
      </c>
      <c r="AS220" s="98">
        <f t="shared" si="1226"/>
        <v>0.19181814285714285</v>
      </c>
      <c r="AT220" s="99">
        <f t="shared" si="1226"/>
        <v>0.15321114326441063</v>
      </c>
      <c r="AU220" s="3"/>
    </row>
    <row r="221" spans="1:47" ht="15.95" thickBot="1">
      <c r="A221" s="3"/>
      <c r="B221" s="12"/>
      <c r="C221" s="11" t="s">
        <v>81</v>
      </c>
      <c r="D221" s="33">
        <v>13</v>
      </c>
      <c r="E221" s="43">
        <v>3</v>
      </c>
      <c r="F221" s="26">
        <v>4</v>
      </c>
      <c r="G221" s="26">
        <v>9</v>
      </c>
      <c r="H221" s="26">
        <v>6</v>
      </c>
      <c r="I221" s="25">
        <f t="shared" ref="I221" si="1227">SUM(D221:H221)</f>
        <v>35</v>
      </c>
      <c r="J221" s="25">
        <f>SUM(E221:H221)</f>
        <v>22</v>
      </c>
      <c r="K221" s="44">
        <f>J221/I221</f>
        <v>0.62857142857142856</v>
      </c>
      <c r="L221" s="14"/>
      <c r="M221" s="58">
        <v>1.36</v>
      </c>
      <c r="N221" s="59">
        <v>1.33</v>
      </c>
      <c r="O221" s="59">
        <v>0.75</v>
      </c>
      <c r="P221" s="59">
        <v>2.89</v>
      </c>
      <c r="Q221" s="59">
        <v>2.67</v>
      </c>
      <c r="R221" s="59">
        <f>SUMPRODUCT(E221:H221,N221:Q221)/SUM(E221:H221)</f>
        <v>2.228181818181818</v>
      </c>
      <c r="S221" s="60">
        <f>M221</f>
        <v>1.36</v>
      </c>
      <c r="T221" s="3"/>
      <c r="U221" s="103">
        <v>0</v>
      </c>
      <c r="V221" s="104">
        <v>0</v>
      </c>
      <c r="W221" s="104">
        <v>0</v>
      </c>
      <c r="X221" s="104">
        <v>0</v>
      </c>
      <c r="Y221" s="104">
        <v>0</v>
      </c>
      <c r="Z221" s="104">
        <f t="shared" ref="Z221" si="1228">SUMPRODUCT(E221:H221,V221:Y221)/SUM(E221:H221)</f>
        <v>0</v>
      </c>
      <c r="AA221" s="104">
        <f t="shared" ref="AA221" si="1229">U221</f>
        <v>0</v>
      </c>
      <c r="AB221" s="207">
        <f t="shared" ref="AB221" si="1230">((Z221*J221)+(AA221*D221))/I221</f>
        <v>0</v>
      </c>
      <c r="AC221" s="3"/>
      <c r="AD221" s="131">
        <v>0.46154000000000006</v>
      </c>
      <c r="AE221" s="132">
        <v>0.33332999999999996</v>
      </c>
      <c r="AF221" s="132">
        <v>0.75</v>
      </c>
      <c r="AG221" s="132">
        <v>0.11111</v>
      </c>
      <c r="AH221" s="132">
        <v>0.16667000000000001</v>
      </c>
      <c r="AI221" s="132">
        <f t="shared" ref="AI221" si="1231">SUMPRODUCT(E221:H221,AE221:AH221)/SUM(E221:H221)</f>
        <v>0.27272727272727271</v>
      </c>
      <c r="AJ221" s="132">
        <f t="shared" ref="AJ221" si="1232">AD221</f>
        <v>0.46154000000000006</v>
      </c>
      <c r="AK221" s="133">
        <f t="shared" ref="AK221" si="1233">((AI221*J221)+(AJ221*D221))/I221</f>
        <v>0.34285771428571432</v>
      </c>
      <c r="AL221" s="3"/>
      <c r="AM221" s="103">
        <f t="shared" ref="AM221" si="1234">U221+AD221</f>
        <v>0.46154000000000006</v>
      </c>
      <c r="AN221" s="104">
        <f t="shared" ref="AN221" si="1235">V221+AE221</f>
        <v>0.33332999999999996</v>
      </c>
      <c r="AO221" s="104">
        <f t="shared" ref="AO221" si="1236">W221+AF221</f>
        <v>0.75</v>
      </c>
      <c r="AP221" s="104">
        <f t="shared" ref="AP221" si="1237">X221+AG221</f>
        <v>0.11111</v>
      </c>
      <c r="AQ221" s="105">
        <f t="shared" ref="AQ221" si="1238">Y221+AH221</f>
        <v>0.16667000000000001</v>
      </c>
      <c r="AR221" s="105">
        <f t="shared" ref="AR221" si="1239">SUMPRODUCT(E221:H221,AN221:AQ221)/SUM(E221:H221)</f>
        <v>0.27272727272727271</v>
      </c>
      <c r="AS221" s="105">
        <f t="shared" ref="AS221" si="1240">AM221</f>
        <v>0.46154000000000006</v>
      </c>
      <c r="AT221" s="57">
        <f t="shared" ref="AT221" si="1241">((AR221*J221)+(AS221*D221))/I221</f>
        <v>0.34285771428571432</v>
      </c>
      <c r="AU221" s="3"/>
    </row>
    <row r="222" spans="1:47" ht="15.95" thickBot="1">
      <c r="A222" s="3"/>
      <c r="B222" s="255" t="s">
        <v>81</v>
      </c>
      <c r="C222" s="256"/>
      <c r="D222" s="45">
        <f>SUM(D221)</f>
        <v>13</v>
      </c>
      <c r="E222" s="7">
        <f t="shared" ref="E222:J222" si="1242">SUM(E221)</f>
        <v>3</v>
      </c>
      <c r="F222" s="7">
        <f t="shared" si="1242"/>
        <v>4</v>
      </c>
      <c r="G222" s="7">
        <f t="shared" si="1242"/>
        <v>9</v>
      </c>
      <c r="H222" s="7">
        <f t="shared" si="1242"/>
        <v>6</v>
      </c>
      <c r="I222" s="7">
        <f t="shared" si="1242"/>
        <v>35</v>
      </c>
      <c r="J222" s="7">
        <f t="shared" si="1242"/>
        <v>22</v>
      </c>
      <c r="K222" s="6">
        <f>AVERAGE(K221)</f>
        <v>0.62857142857142856</v>
      </c>
      <c r="L222" s="14"/>
      <c r="M222" s="164">
        <f t="shared" ref="M222:S222" si="1243">AVERAGE(M221)</f>
        <v>1.36</v>
      </c>
      <c r="N222" s="165">
        <f t="shared" si="1243"/>
        <v>1.33</v>
      </c>
      <c r="O222" s="165">
        <f t="shared" si="1243"/>
        <v>0.75</v>
      </c>
      <c r="P222" s="165">
        <f t="shared" si="1243"/>
        <v>2.89</v>
      </c>
      <c r="Q222" s="165">
        <f t="shared" si="1243"/>
        <v>2.67</v>
      </c>
      <c r="R222" s="165">
        <f t="shared" si="1243"/>
        <v>2.228181818181818</v>
      </c>
      <c r="S222" s="166">
        <f t="shared" si="1243"/>
        <v>1.36</v>
      </c>
      <c r="T222" s="3"/>
      <c r="U222" s="97">
        <f t="shared" ref="U222" si="1244">AVERAGE(U221)</f>
        <v>0</v>
      </c>
      <c r="V222" s="98">
        <f t="shared" ref="V222" si="1245">AVERAGE(V221)</f>
        <v>0</v>
      </c>
      <c r="W222" s="98">
        <f t="shared" ref="W222" si="1246">AVERAGE(W221)</f>
        <v>0</v>
      </c>
      <c r="X222" s="98">
        <f t="shared" ref="X222" si="1247">AVERAGE(X221)</f>
        <v>0</v>
      </c>
      <c r="Y222" s="98">
        <f t="shared" ref="Y222" si="1248">AVERAGE(Y221)</f>
        <v>0</v>
      </c>
      <c r="Z222" s="98">
        <f t="shared" ref="Z222" si="1249">AVERAGE(Z221)</f>
        <v>0</v>
      </c>
      <c r="AA222" s="98">
        <f t="shared" ref="AA222" si="1250">AVERAGE(AA221)</f>
        <v>0</v>
      </c>
      <c r="AB222" s="99">
        <f t="shared" ref="AB222" si="1251">AVERAGE(AB221)</f>
        <v>0</v>
      </c>
      <c r="AC222" s="3"/>
      <c r="AD222" s="236">
        <f t="shared" ref="AD222" si="1252">AVERAGE(AD221)</f>
        <v>0.46154000000000006</v>
      </c>
      <c r="AE222" s="127">
        <f t="shared" ref="AE222" si="1253">AVERAGE(AE221)</f>
        <v>0.33332999999999996</v>
      </c>
      <c r="AF222" s="127">
        <f t="shared" ref="AF222" si="1254">AVERAGE(AF221)</f>
        <v>0.75</v>
      </c>
      <c r="AG222" s="127">
        <f t="shared" ref="AG222" si="1255">AVERAGE(AG221)</f>
        <v>0.11111</v>
      </c>
      <c r="AH222" s="127">
        <f t="shared" ref="AH222" si="1256">AVERAGE(AH221)</f>
        <v>0.16667000000000001</v>
      </c>
      <c r="AI222" s="127">
        <f t="shared" ref="AI222" si="1257">AVERAGE(AI221)</f>
        <v>0.27272727272727271</v>
      </c>
      <c r="AJ222" s="127">
        <f t="shared" ref="AJ222" si="1258">AVERAGE(AJ221)</f>
        <v>0.46154000000000006</v>
      </c>
      <c r="AK222" s="99">
        <f t="shared" ref="AK222" si="1259">AVERAGE(AK221)</f>
        <v>0.34285771428571432</v>
      </c>
      <c r="AL222" s="3"/>
      <c r="AM222" s="106">
        <f t="shared" ref="AM222" si="1260">AVERAGE(AM221)</f>
        <v>0.46154000000000006</v>
      </c>
      <c r="AN222" s="107">
        <f t="shared" ref="AN222" si="1261">AVERAGE(AN221)</f>
        <v>0.33332999999999996</v>
      </c>
      <c r="AO222" s="107">
        <f t="shared" ref="AO222" si="1262">AVERAGE(AO221)</f>
        <v>0.75</v>
      </c>
      <c r="AP222" s="107">
        <f t="shared" ref="AP222" si="1263">AVERAGE(AP221)</f>
        <v>0.11111</v>
      </c>
      <c r="AQ222" s="107">
        <f t="shared" ref="AQ222" si="1264">AVERAGE(AQ221)</f>
        <v>0.16667000000000001</v>
      </c>
      <c r="AR222" s="107">
        <f t="shared" ref="AR222" si="1265">AVERAGE(AR221)</f>
        <v>0.27272727272727271</v>
      </c>
      <c r="AS222" s="107">
        <f t="shared" ref="AS222" si="1266">AVERAGE(AS221)</f>
        <v>0.46154000000000006</v>
      </c>
      <c r="AT222" s="108">
        <f t="shared" ref="AT222" si="1267">AVERAGE(AT221)</f>
        <v>0.34285771428571432</v>
      </c>
      <c r="AU222" s="3"/>
    </row>
    <row r="223" spans="1:47" s="13" customFormat="1" ht="18">
      <c r="A223" s="3"/>
      <c r="B223" s="53"/>
      <c r="C223" s="51" t="s">
        <v>82</v>
      </c>
      <c r="D223" s="54">
        <v>51</v>
      </c>
      <c r="E223" s="52">
        <v>3</v>
      </c>
      <c r="F223" s="55">
        <v>3</v>
      </c>
      <c r="G223" s="55" t="s">
        <v>48</v>
      </c>
      <c r="H223" s="55" t="s">
        <v>48</v>
      </c>
      <c r="I223" s="56">
        <f t="shared" ref="I223:I236" si="1268">SUM(D223:H223)</f>
        <v>57</v>
      </c>
      <c r="J223" s="56">
        <f t="shared" ref="J223:J236" si="1269">SUM(E223:H223)</f>
        <v>6</v>
      </c>
      <c r="K223" s="57">
        <f t="shared" ref="K223:K236" si="1270">J223/I223</f>
        <v>0.10526315789473684</v>
      </c>
      <c r="L223" s="14"/>
      <c r="M223" s="58">
        <v>2.75</v>
      </c>
      <c r="N223" s="59">
        <v>3.67</v>
      </c>
      <c r="O223" s="59">
        <v>3.67</v>
      </c>
      <c r="P223" s="59" t="s">
        <v>48</v>
      </c>
      <c r="Q223" s="59" t="s">
        <v>48</v>
      </c>
      <c r="R223" s="59">
        <f t="shared" ref="R223:R233" si="1271">SUMPRODUCT(E223:H223,N223:Q223)/SUM(E223:H223)</f>
        <v>3.67</v>
      </c>
      <c r="S223" s="60">
        <f t="shared" ref="S223:S236" si="1272">M223</f>
        <v>2.75</v>
      </c>
      <c r="T223" s="3"/>
      <c r="U223" s="224">
        <v>0.13724999999999998</v>
      </c>
      <c r="V223" s="105">
        <v>0</v>
      </c>
      <c r="W223" s="105">
        <v>0</v>
      </c>
      <c r="X223" s="105" t="s">
        <v>48</v>
      </c>
      <c r="Y223" s="105" t="s">
        <v>48</v>
      </c>
      <c r="Z223" s="132">
        <f t="shared" ref="Z223:Z233" si="1273">SUMPRODUCT(E223:H223,V223:Y223)/SUM(E223:H223)</f>
        <v>0</v>
      </c>
      <c r="AA223" s="132">
        <f t="shared" ref="AA223:AA236" si="1274">U223</f>
        <v>0.13724999999999998</v>
      </c>
      <c r="AB223" s="133">
        <f t="shared" ref="AB223:AB233" si="1275">((Z223*J223)+(AA223*D223))/I223</f>
        <v>0.12280263157894734</v>
      </c>
      <c r="AC223" s="3"/>
      <c r="AD223" s="131">
        <v>3.9216000000000001E-2</v>
      </c>
      <c r="AE223" s="132">
        <v>0</v>
      </c>
      <c r="AF223" s="132">
        <v>0</v>
      </c>
      <c r="AG223" s="132" t="s">
        <v>48</v>
      </c>
      <c r="AH223" s="132" t="s">
        <v>48</v>
      </c>
      <c r="AI223" s="132">
        <f t="shared" ref="AI223:AI233" si="1276">SUMPRODUCT(E223:H223,AE223:AH223)/SUM(E223:H223)</f>
        <v>0</v>
      </c>
      <c r="AJ223" s="132">
        <f t="shared" ref="AJ223:AJ236" si="1277">AD223</f>
        <v>3.9216000000000001E-2</v>
      </c>
      <c r="AK223" s="133">
        <f t="shared" ref="AK223:AK233" si="1278">((AI223*J223)+(AJ223*D223))/I223</f>
        <v>3.5088000000000001E-2</v>
      </c>
      <c r="AL223" s="3"/>
      <c r="AM223" s="123">
        <f t="shared" ref="AM223:AM233" si="1279">U223+AD223</f>
        <v>0.17646599999999998</v>
      </c>
      <c r="AN223" s="111">
        <f t="shared" ref="AN223:AN233" si="1280">V223+AE223</f>
        <v>0</v>
      </c>
      <c r="AO223" s="111">
        <f t="shared" ref="AO223:AO233" si="1281">W223+AF223</f>
        <v>0</v>
      </c>
      <c r="AP223" s="111" t="s">
        <v>48</v>
      </c>
      <c r="AQ223" s="111" t="s">
        <v>48</v>
      </c>
      <c r="AR223" s="111">
        <f t="shared" ref="AR223:AR233" si="1282">SUMPRODUCT(E223:H223,AN223:AQ223)/SUM(E223:H223)</f>
        <v>0</v>
      </c>
      <c r="AS223" s="111">
        <f t="shared" ref="AS223:AS236" si="1283">AM223</f>
        <v>0.17646599999999998</v>
      </c>
      <c r="AT223" s="112">
        <f t="shared" ref="AT223:AT233" si="1284">((AR223*J223)+(AS223*D223))/I223</f>
        <v>0.15789063157894737</v>
      </c>
      <c r="AU223" s="3"/>
    </row>
    <row r="224" spans="1:47" s="13" customFormat="1" ht="18">
      <c r="A224" s="3"/>
      <c r="B224" s="12"/>
      <c r="C224" s="11" t="s">
        <v>82</v>
      </c>
      <c r="D224" s="33">
        <v>52</v>
      </c>
      <c r="E224" s="43">
        <v>1</v>
      </c>
      <c r="F224" s="26">
        <v>2</v>
      </c>
      <c r="G224" s="26">
        <v>5</v>
      </c>
      <c r="H224" s="26" t="s">
        <v>48</v>
      </c>
      <c r="I224" s="25">
        <f t="shared" si="1268"/>
        <v>60</v>
      </c>
      <c r="J224" s="25">
        <f t="shared" si="1269"/>
        <v>8</v>
      </c>
      <c r="K224" s="44">
        <f t="shared" si="1270"/>
        <v>0.13333333333333333</v>
      </c>
      <c r="L224" s="14"/>
      <c r="M224" s="10">
        <v>3.23</v>
      </c>
      <c r="N224" s="9">
        <v>4</v>
      </c>
      <c r="O224" s="9">
        <v>3.5</v>
      </c>
      <c r="P224" s="9">
        <v>3.8</v>
      </c>
      <c r="Q224" s="9" t="s">
        <v>48</v>
      </c>
      <c r="R224" s="9">
        <f t="shared" si="1271"/>
        <v>3.75</v>
      </c>
      <c r="S224" s="8">
        <f t="shared" si="1272"/>
        <v>3.23</v>
      </c>
      <c r="T224" s="3"/>
      <c r="U224" s="141">
        <v>7.6923000000000005E-2</v>
      </c>
      <c r="V224" s="102">
        <v>0</v>
      </c>
      <c r="W224" s="102">
        <v>0</v>
      </c>
      <c r="X224" s="102">
        <v>0</v>
      </c>
      <c r="Y224" s="102" t="s">
        <v>48</v>
      </c>
      <c r="Z224" s="129">
        <f t="shared" si="1273"/>
        <v>0</v>
      </c>
      <c r="AA224" s="129">
        <f t="shared" si="1274"/>
        <v>7.6923000000000005E-2</v>
      </c>
      <c r="AB224" s="130">
        <f t="shared" si="1275"/>
        <v>6.6666600000000006E-2</v>
      </c>
      <c r="AC224" s="3"/>
      <c r="AD224" s="128">
        <v>0</v>
      </c>
      <c r="AE224" s="129">
        <v>0</v>
      </c>
      <c r="AF224" s="129">
        <v>0</v>
      </c>
      <c r="AG224" s="129">
        <v>0</v>
      </c>
      <c r="AH224" s="129" t="s">
        <v>48</v>
      </c>
      <c r="AI224" s="129">
        <f t="shared" si="1276"/>
        <v>0</v>
      </c>
      <c r="AJ224" s="129">
        <f t="shared" si="1277"/>
        <v>0</v>
      </c>
      <c r="AK224" s="130">
        <f t="shared" si="1278"/>
        <v>0</v>
      </c>
      <c r="AL224" s="3"/>
      <c r="AM224" s="113">
        <f t="shared" si="1279"/>
        <v>7.6923000000000005E-2</v>
      </c>
      <c r="AN224" s="114">
        <f t="shared" si="1280"/>
        <v>0</v>
      </c>
      <c r="AO224" s="114">
        <f t="shared" si="1281"/>
        <v>0</v>
      </c>
      <c r="AP224" s="114">
        <f>X224+AG224</f>
        <v>0</v>
      </c>
      <c r="AQ224" s="114" t="s">
        <v>48</v>
      </c>
      <c r="AR224" s="114">
        <f t="shared" si="1282"/>
        <v>0</v>
      </c>
      <c r="AS224" s="114">
        <f t="shared" si="1283"/>
        <v>7.6923000000000005E-2</v>
      </c>
      <c r="AT224" s="115">
        <f t="shared" si="1284"/>
        <v>6.6666600000000006E-2</v>
      </c>
      <c r="AU224" s="3"/>
    </row>
    <row r="225" spans="1:47" s="13" customFormat="1" ht="18">
      <c r="A225" s="3"/>
      <c r="B225" s="12"/>
      <c r="C225" s="11" t="s">
        <v>82</v>
      </c>
      <c r="D225" s="33">
        <v>200</v>
      </c>
      <c r="E225" s="43">
        <v>17</v>
      </c>
      <c r="F225" s="26">
        <v>15</v>
      </c>
      <c r="G225" s="26">
        <v>1</v>
      </c>
      <c r="H225" s="26" t="s">
        <v>48</v>
      </c>
      <c r="I225" s="25">
        <f t="shared" si="1268"/>
        <v>233</v>
      </c>
      <c r="J225" s="25">
        <f t="shared" si="1269"/>
        <v>33</v>
      </c>
      <c r="K225" s="44">
        <f t="shared" si="1270"/>
        <v>0.14163090128755365</v>
      </c>
      <c r="L225" s="14"/>
      <c r="M225" s="10">
        <v>3.02</v>
      </c>
      <c r="N225" s="9">
        <v>3.65</v>
      </c>
      <c r="O225" s="9">
        <v>3.6</v>
      </c>
      <c r="P225" s="9">
        <v>4</v>
      </c>
      <c r="Q225" s="9" t="s">
        <v>48</v>
      </c>
      <c r="R225" s="9">
        <f t="shared" si="1271"/>
        <v>3.6378787878787877</v>
      </c>
      <c r="S225" s="8">
        <f t="shared" si="1272"/>
        <v>3.02</v>
      </c>
      <c r="T225" s="3"/>
      <c r="U225" s="141">
        <v>7.4999999999999997E-2</v>
      </c>
      <c r="V225" s="102">
        <v>0</v>
      </c>
      <c r="W225" s="102">
        <v>0</v>
      </c>
      <c r="X225" s="102">
        <v>0</v>
      </c>
      <c r="Y225" s="102" t="s">
        <v>48</v>
      </c>
      <c r="Z225" s="129">
        <f t="shared" si="1273"/>
        <v>0</v>
      </c>
      <c r="AA225" s="129">
        <f t="shared" si="1274"/>
        <v>7.4999999999999997E-2</v>
      </c>
      <c r="AB225" s="130">
        <f t="shared" si="1275"/>
        <v>6.4377682403433473E-2</v>
      </c>
      <c r="AC225" s="3"/>
      <c r="AD225" s="128">
        <v>4.4999999999999998E-2</v>
      </c>
      <c r="AE225" s="129">
        <v>0</v>
      </c>
      <c r="AF225" s="129">
        <v>0</v>
      </c>
      <c r="AG225" s="129">
        <v>0</v>
      </c>
      <c r="AH225" s="129" t="s">
        <v>48</v>
      </c>
      <c r="AI225" s="129">
        <f t="shared" si="1276"/>
        <v>0</v>
      </c>
      <c r="AJ225" s="129">
        <f t="shared" si="1277"/>
        <v>4.4999999999999998E-2</v>
      </c>
      <c r="AK225" s="130">
        <f t="shared" si="1278"/>
        <v>3.8626609442060089E-2</v>
      </c>
      <c r="AL225" s="3"/>
      <c r="AM225" s="113">
        <f t="shared" si="1279"/>
        <v>0.12</v>
      </c>
      <c r="AN225" s="114">
        <f t="shared" si="1280"/>
        <v>0</v>
      </c>
      <c r="AO225" s="114">
        <f t="shared" si="1281"/>
        <v>0</v>
      </c>
      <c r="AP225" s="114">
        <f>X225+AG225</f>
        <v>0</v>
      </c>
      <c r="AQ225" s="114" t="s">
        <v>48</v>
      </c>
      <c r="AR225" s="114">
        <f t="shared" si="1282"/>
        <v>0</v>
      </c>
      <c r="AS225" s="114">
        <f t="shared" si="1283"/>
        <v>0.12</v>
      </c>
      <c r="AT225" s="115">
        <f t="shared" si="1284"/>
        <v>0.10300429184549356</v>
      </c>
      <c r="AU225" s="3"/>
    </row>
    <row r="226" spans="1:47" s="13" customFormat="1" ht="18">
      <c r="A226" s="3"/>
      <c r="B226" s="12"/>
      <c r="C226" s="11" t="s">
        <v>82</v>
      </c>
      <c r="D226" s="33">
        <v>48</v>
      </c>
      <c r="E226" s="43">
        <v>3</v>
      </c>
      <c r="F226" s="26">
        <v>5</v>
      </c>
      <c r="G226" s="26">
        <v>2</v>
      </c>
      <c r="H226" s="26" t="s">
        <v>48</v>
      </c>
      <c r="I226" s="25">
        <f t="shared" si="1268"/>
        <v>58</v>
      </c>
      <c r="J226" s="25">
        <f t="shared" si="1269"/>
        <v>10</v>
      </c>
      <c r="K226" s="44">
        <f t="shared" si="1270"/>
        <v>0.17241379310344829</v>
      </c>
      <c r="L226" s="14"/>
      <c r="M226" s="10">
        <v>2.67</v>
      </c>
      <c r="N226" s="9">
        <v>4</v>
      </c>
      <c r="O226" s="9">
        <v>3.8</v>
      </c>
      <c r="P226" s="9">
        <v>3.5</v>
      </c>
      <c r="Q226" s="9" t="s">
        <v>48</v>
      </c>
      <c r="R226" s="9">
        <f t="shared" si="1271"/>
        <v>3.8</v>
      </c>
      <c r="S226" s="8">
        <f t="shared" si="1272"/>
        <v>2.67</v>
      </c>
      <c r="T226" s="3"/>
      <c r="U226" s="141">
        <v>0.16667000000000001</v>
      </c>
      <c r="V226" s="102">
        <v>0</v>
      </c>
      <c r="W226" s="102">
        <v>0</v>
      </c>
      <c r="X226" s="102">
        <v>0</v>
      </c>
      <c r="Y226" s="102" t="s">
        <v>48</v>
      </c>
      <c r="Z226" s="129">
        <f t="shared" si="1273"/>
        <v>0</v>
      </c>
      <c r="AA226" s="129">
        <f t="shared" si="1274"/>
        <v>0.16667000000000001</v>
      </c>
      <c r="AB226" s="130">
        <f t="shared" si="1275"/>
        <v>0.1379337931034483</v>
      </c>
      <c r="AC226" s="3"/>
      <c r="AD226" s="128">
        <v>4.1666999999999996E-2</v>
      </c>
      <c r="AE226" s="129">
        <v>0</v>
      </c>
      <c r="AF226" s="129">
        <v>0</v>
      </c>
      <c r="AG226" s="129">
        <v>0</v>
      </c>
      <c r="AH226" s="129" t="s">
        <v>48</v>
      </c>
      <c r="AI226" s="129">
        <f t="shared" si="1276"/>
        <v>0</v>
      </c>
      <c r="AJ226" s="129">
        <f t="shared" si="1277"/>
        <v>4.1666999999999996E-2</v>
      </c>
      <c r="AK226" s="130">
        <f t="shared" si="1278"/>
        <v>3.4483034482758614E-2</v>
      </c>
      <c r="AL226" s="3"/>
      <c r="AM226" s="113">
        <f t="shared" si="1279"/>
        <v>0.20833699999999999</v>
      </c>
      <c r="AN226" s="114">
        <f t="shared" si="1280"/>
        <v>0</v>
      </c>
      <c r="AO226" s="114">
        <f t="shared" si="1281"/>
        <v>0</v>
      </c>
      <c r="AP226" s="114">
        <f>X226+AG226</f>
        <v>0</v>
      </c>
      <c r="AQ226" s="114" t="s">
        <v>48</v>
      </c>
      <c r="AR226" s="114">
        <f t="shared" si="1282"/>
        <v>0</v>
      </c>
      <c r="AS226" s="114">
        <f t="shared" si="1283"/>
        <v>0.20833699999999999</v>
      </c>
      <c r="AT226" s="115">
        <f t="shared" si="1284"/>
        <v>0.17241682758620688</v>
      </c>
      <c r="AU226" s="3"/>
    </row>
    <row r="227" spans="1:47">
      <c r="A227" s="3"/>
      <c r="B227" s="12"/>
      <c r="C227" s="11" t="s">
        <v>82</v>
      </c>
      <c r="D227" s="33">
        <v>41</v>
      </c>
      <c r="E227" s="43">
        <v>8</v>
      </c>
      <c r="F227" s="26">
        <v>8</v>
      </c>
      <c r="G227" s="26">
        <v>1</v>
      </c>
      <c r="H227" s="26" t="s">
        <v>48</v>
      </c>
      <c r="I227" s="25">
        <f t="shared" si="1268"/>
        <v>58</v>
      </c>
      <c r="J227" s="25">
        <f t="shared" si="1269"/>
        <v>17</v>
      </c>
      <c r="K227" s="44">
        <f t="shared" si="1270"/>
        <v>0.29310344827586204</v>
      </c>
      <c r="L227" s="14"/>
      <c r="M227" s="10">
        <v>2.78</v>
      </c>
      <c r="N227" s="9">
        <v>2.63</v>
      </c>
      <c r="O227" s="9">
        <v>2.63</v>
      </c>
      <c r="P227" s="9">
        <v>4</v>
      </c>
      <c r="Q227" s="9" t="s">
        <v>48</v>
      </c>
      <c r="R227" s="9">
        <f t="shared" si="1271"/>
        <v>2.7105882352941175</v>
      </c>
      <c r="S227" s="8">
        <f t="shared" si="1272"/>
        <v>2.78</v>
      </c>
      <c r="T227" s="3"/>
      <c r="U227" s="141">
        <v>7.3171E-2</v>
      </c>
      <c r="V227" s="102">
        <v>0</v>
      </c>
      <c r="W227" s="102">
        <v>0</v>
      </c>
      <c r="X227" s="102">
        <v>0</v>
      </c>
      <c r="Y227" s="102" t="s">
        <v>48</v>
      </c>
      <c r="Z227" s="129">
        <f t="shared" si="1273"/>
        <v>0</v>
      </c>
      <c r="AA227" s="129">
        <f t="shared" si="1274"/>
        <v>7.3171E-2</v>
      </c>
      <c r="AB227" s="130">
        <f t="shared" si="1275"/>
        <v>5.1724327586206903E-2</v>
      </c>
      <c r="AC227" s="3"/>
      <c r="AD227" s="128">
        <v>4.8780000000000004E-2</v>
      </c>
      <c r="AE227" s="129">
        <v>0.125</v>
      </c>
      <c r="AF227" s="129">
        <v>0.125</v>
      </c>
      <c r="AG227" s="129">
        <v>0</v>
      </c>
      <c r="AH227" s="129" t="s">
        <v>48</v>
      </c>
      <c r="AI227" s="129">
        <f t="shared" si="1276"/>
        <v>0.11764705882352941</v>
      </c>
      <c r="AJ227" s="129">
        <f t="shared" si="1277"/>
        <v>4.8780000000000004E-2</v>
      </c>
      <c r="AK227" s="130">
        <f t="shared" si="1278"/>
        <v>6.8965172413793102E-2</v>
      </c>
      <c r="AL227" s="3"/>
      <c r="AM227" s="113">
        <f t="shared" si="1279"/>
        <v>0.121951</v>
      </c>
      <c r="AN227" s="114">
        <f t="shared" si="1280"/>
        <v>0.125</v>
      </c>
      <c r="AO227" s="114">
        <f t="shared" si="1281"/>
        <v>0.125</v>
      </c>
      <c r="AP227" s="114">
        <f>X227+AG227</f>
        <v>0</v>
      </c>
      <c r="AQ227" s="114" t="s">
        <v>48</v>
      </c>
      <c r="AR227" s="114">
        <f t="shared" si="1282"/>
        <v>0.11764705882352941</v>
      </c>
      <c r="AS227" s="114">
        <f t="shared" si="1283"/>
        <v>0.121951</v>
      </c>
      <c r="AT227" s="115">
        <f t="shared" si="1284"/>
        <v>0.12068950000000001</v>
      </c>
      <c r="AU227" s="3"/>
    </row>
    <row r="228" spans="1:47" s="13" customFormat="1" ht="18">
      <c r="A228" s="3"/>
      <c r="B228" s="12"/>
      <c r="C228" s="11" t="s">
        <v>82</v>
      </c>
      <c r="D228" s="33">
        <v>53</v>
      </c>
      <c r="E228" s="43">
        <v>2</v>
      </c>
      <c r="F228" s="26">
        <v>3</v>
      </c>
      <c r="G228" s="26" t="s">
        <v>48</v>
      </c>
      <c r="H228" s="26" t="s">
        <v>48</v>
      </c>
      <c r="I228" s="25">
        <f t="shared" si="1268"/>
        <v>58</v>
      </c>
      <c r="J228" s="25">
        <f t="shared" si="1269"/>
        <v>5</v>
      </c>
      <c r="K228" s="44">
        <f t="shared" si="1270"/>
        <v>8.6206896551724144E-2</v>
      </c>
      <c r="L228" s="14"/>
      <c r="M228" s="10">
        <v>3.58</v>
      </c>
      <c r="N228" s="9">
        <v>4</v>
      </c>
      <c r="O228" s="9">
        <v>3.67</v>
      </c>
      <c r="P228" s="9" t="s">
        <v>48</v>
      </c>
      <c r="Q228" s="9" t="s">
        <v>48</v>
      </c>
      <c r="R228" s="9">
        <f t="shared" si="1271"/>
        <v>3.8019999999999996</v>
      </c>
      <c r="S228" s="8">
        <f t="shared" si="1272"/>
        <v>3.58</v>
      </c>
      <c r="T228" s="3"/>
      <c r="U228" s="141">
        <v>1.8867999999999999E-2</v>
      </c>
      <c r="V228" s="102">
        <v>0</v>
      </c>
      <c r="W228" s="102">
        <v>0</v>
      </c>
      <c r="X228" s="102" t="s">
        <v>48</v>
      </c>
      <c r="Y228" s="102" t="s">
        <v>48</v>
      </c>
      <c r="Z228" s="129">
        <f t="shared" si="1273"/>
        <v>0</v>
      </c>
      <c r="AA228" s="129">
        <f t="shared" si="1274"/>
        <v>1.8867999999999999E-2</v>
      </c>
      <c r="AB228" s="130">
        <f t="shared" si="1275"/>
        <v>1.7241448275862069E-2</v>
      </c>
      <c r="AC228" s="3"/>
      <c r="AD228" s="128">
        <v>1.8867999999999999E-2</v>
      </c>
      <c r="AE228" s="129">
        <v>0</v>
      </c>
      <c r="AF228" s="129">
        <v>0</v>
      </c>
      <c r="AG228" s="129" t="s">
        <v>48</v>
      </c>
      <c r="AH228" s="129" t="s">
        <v>48</v>
      </c>
      <c r="AI228" s="129">
        <f t="shared" si="1276"/>
        <v>0</v>
      </c>
      <c r="AJ228" s="129">
        <f t="shared" si="1277"/>
        <v>1.8867999999999999E-2</v>
      </c>
      <c r="AK228" s="130">
        <f t="shared" si="1278"/>
        <v>1.7241448275862069E-2</v>
      </c>
      <c r="AL228" s="3"/>
      <c r="AM228" s="113">
        <f t="shared" si="1279"/>
        <v>3.7735999999999999E-2</v>
      </c>
      <c r="AN228" s="114">
        <f t="shared" si="1280"/>
        <v>0</v>
      </c>
      <c r="AO228" s="114">
        <f t="shared" si="1281"/>
        <v>0</v>
      </c>
      <c r="AP228" s="114" t="s">
        <v>48</v>
      </c>
      <c r="AQ228" s="114" t="s">
        <v>48</v>
      </c>
      <c r="AR228" s="114">
        <f t="shared" si="1282"/>
        <v>0</v>
      </c>
      <c r="AS228" s="114">
        <f t="shared" si="1283"/>
        <v>3.7735999999999999E-2</v>
      </c>
      <c r="AT228" s="115">
        <f t="shared" si="1284"/>
        <v>3.4482896551724138E-2</v>
      </c>
      <c r="AU228" s="3"/>
    </row>
    <row r="229" spans="1:47" s="13" customFormat="1" ht="18">
      <c r="A229" s="3"/>
      <c r="B229" s="12"/>
      <c r="C229" s="11" t="s">
        <v>82</v>
      </c>
      <c r="D229" s="33">
        <v>96</v>
      </c>
      <c r="E229" s="43">
        <v>7</v>
      </c>
      <c r="F229" s="26">
        <v>8</v>
      </c>
      <c r="G229" s="26">
        <v>1</v>
      </c>
      <c r="H229" s="26">
        <v>1</v>
      </c>
      <c r="I229" s="25">
        <f t="shared" si="1268"/>
        <v>113</v>
      </c>
      <c r="J229" s="25">
        <f t="shared" si="1269"/>
        <v>17</v>
      </c>
      <c r="K229" s="44">
        <f t="shared" si="1270"/>
        <v>0.15044247787610621</v>
      </c>
      <c r="L229" s="14"/>
      <c r="M229" s="10">
        <v>2.82</v>
      </c>
      <c r="N229" s="9">
        <v>2.4300000000000002</v>
      </c>
      <c r="O229" s="9">
        <v>3.63</v>
      </c>
      <c r="P229" s="9">
        <v>4</v>
      </c>
      <c r="Q229" s="9">
        <v>4</v>
      </c>
      <c r="R229" s="9">
        <f t="shared" si="1271"/>
        <v>3.1794117647058822</v>
      </c>
      <c r="S229" s="8">
        <f t="shared" si="1272"/>
        <v>2.82</v>
      </c>
      <c r="T229" s="3"/>
      <c r="U229" s="141">
        <v>0.11458</v>
      </c>
      <c r="V229" s="102">
        <v>0.14285999999999999</v>
      </c>
      <c r="W229" s="102">
        <v>0</v>
      </c>
      <c r="X229" s="102">
        <v>0</v>
      </c>
      <c r="Y229" s="102">
        <v>0</v>
      </c>
      <c r="Z229" s="129">
        <f t="shared" si="1273"/>
        <v>5.8824705882352939E-2</v>
      </c>
      <c r="AA229" s="129">
        <f t="shared" si="1274"/>
        <v>0.11458</v>
      </c>
      <c r="AB229" s="130">
        <f t="shared" si="1275"/>
        <v>0.10619203539823008</v>
      </c>
      <c r="AC229" s="3"/>
      <c r="AD229" s="128">
        <v>5.2083000000000004E-2</v>
      </c>
      <c r="AE229" s="129">
        <v>0.14285999999999999</v>
      </c>
      <c r="AF229" s="129">
        <v>0</v>
      </c>
      <c r="AG229" s="129">
        <v>0</v>
      </c>
      <c r="AH229" s="129">
        <v>0</v>
      </c>
      <c r="AI229" s="129">
        <f t="shared" si="1276"/>
        <v>5.8824705882352939E-2</v>
      </c>
      <c r="AJ229" s="129">
        <f t="shared" si="1277"/>
        <v>5.2083000000000004E-2</v>
      </c>
      <c r="AK229" s="130">
        <f t="shared" si="1278"/>
        <v>5.3097238938053105E-2</v>
      </c>
      <c r="AL229" s="3"/>
      <c r="AM229" s="113">
        <f t="shared" si="1279"/>
        <v>0.16666300000000001</v>
      </c>
      <c r="AN229" s="114">
        <f t="shared" si="1280"/>
        <v>0.28571999999999997</v>
      </c>
      <c r="AO229" s="114">
        <f t="shared" si="1281"/>
        <v>0</v>
      </c>
      <c r="AP229" s="114">
        <f>X229+AG229</f>
        <v>0</v>
      </c>
      <c r="AQ229" s="114">
        <f>Y229+AH229</f>
        <v>0</v>
      </c>
      <c r="AR229" s="114">
        <f t="shared" si="1282"/>
        <v>0.11764941176470588</v>
      </c>
      <c r="AS229" s="114">
        <f t="shared" si="1283"/>
        <v>0.16666300000000001</v>
      </c>
      <c r="AT229" s="115">
        <f t="shared" si="1284"/>
        <v>0.15928927433628318</v>
      </c>
      <c r="AU229" s="3"/>
    </row>
    <row r="230" spans="1:47" s="13" customFormat="1" ht="18">
      <c r="A230" s="3"/>
      <c r="B230" s="12"/>
      <c r="C230" s="11" t="s">
        <v>82</v>
      </c>
      <c r="D230" s="33">
        <v>47</v>
      </c>
      <c r="E230" s="43">
        <v>9</v>
      </c>
      <c r="F230" s="26">
        <v>2</v>
      </c>
      <c r="G230" s="26" t="s">
        <v>48</v>
      </c>
      <c r="H230" s="26" t="s">
        <v>48</v>
      </c>
      <c r="I230" s="25">
        <f t="shared" si="1268"/>
        <v>58</v>
      </c>
      <c r="J230" s="25">
        <f t="shared" si="1269"/>
        <v>11</v>
      </c>
      <c r="K230" s="44">
        <f t="shared" si="1270"/>
        <v>0.18965517241379309</v>
      </c>
      <c r="L230" s="14"/>
      <c r="M230" s="10">
        <v>2.15</v>
      </c>
      <c r="N230" s="9">
        <v>2.67</v>
      </c>
      <c r="O230" s="9">
        <v>3.5</v>
      </c>
      <c r="P230" s="9" t="s">
        <v>48</v>
      </c>
      <c r="Q230" s="9" t="s">
        <v>48</v>
      </c>
      <c r="R230" s="9">
        <f t="shared" si="1271"/>
        <v>2.8209090909090908</v>
      </c>
      <c r="S230" s="8">
        <f t="shared" si="1272"/>
        <v>2.15</v>
      </c>
      <c r="T230" s="3"/>
      <c r="U230" s="141">
        <v>0.17021</v>
      </c>
      <c r="V230" s="102">
        <v>0.22222</v>
      </c>
      <c r="W230" s="102">
        <v>0</v>
      </c>
      <c r="X230" s="102" t="s">
        <v>48</v>
      </c>
      <c r="Y230" s="102" t="s">
        <v>48</v>
      </c>
      <c r="Z230" s="129">
        <f t="shared" si="1273"/>
        <v>0.18181636363636364</v>
      </c>
      <c r="AA230" s="129">
        <f t="shared" si="1274"/>
        <v>0.17021</v>
      </c>
      <c r="AB230" s="130">
        <f t="shared" si="1275"/>
        <v>0.17241120689655173</v>
      </c>
      <c r="AC230" s="3"/>
      <c r="AD230" s="128">
        <v>0.14893999999999999</v>
      </c>
      <c r="AE230" s="129">
        <v>0</v>
      </c>
      <c r="AF230" s="129">
        <v>0</v>
      </c>
      <c r="AG230" s="129" t="s">
        <v>48</v>
      </c>
      <c r="AH230" s="129" t="s">
        <v>48</v>
      </c>
      <c r="AI230" s="129">
        <f t="shared" si="1276"/>
        <v>0</v>
      </c>
      <c r="AJ230" s="129">
        <f t="shared" si="1277"/>
        <v>0.14893999999999999</v>
      </c>
      <c r="AK230" s="130">
        <f t="shared" si="1278"/>
        <v>0.12069275862068965</v>
      </c>
      <c r="AL230" s="3"/>
      <c r="AM230" s="113">
        <f t="shared" si="1279"/>
        <v>0.31914999999999999</v>
      </c>
      <c r="AN230" s="114">
        <f t="shared" si="1280"/>
        <v>0.22222</v>
      </c>
      <c r="AO230" s="114">
        <f t="shared" si="1281"/>
        <v>0</v>
      </c>
      <c r="AP230" s="114" t="s">
        <v>48</v>
      </c>
      <c r="AQ230" s="114" t="s">
        <v>48</v>
      </c>
      <c r="AR230" s="114">
        <f t="shared" si="1282"/>
        <v>0.18181636363636364</v>
      </c>
      <c r="AS230" s="114">
        <f t="shared" si="1283"/>
        <v>0.31914999999999999</v>
      </c>
      <c r="AT230" s="115">
        <f t="shared" si="1284"/>
        <v>0.29310396551724138</v>
      </c>
      <c r="AU230" s="3"/>
    </row>
    <row r="231" spans="1:47" s="13" customFormat="1" ht="18">
      <c r="A231" s="3"/>
      <c r="B231" s="12"/>
      <c r="C231" s="11" t="s">
        <v>82</v>
      </c>
      <c r="D231" s="33">
        <v>39</v>
      </c>
      <c r="E231" s="43">
        <v>11</v>
      </c>
      <c r="F231" s="26">
        <v>4</v>
      </c>
      <c r="G231" s="26">
        <v>2</v>
      </c>
      <c r="H231" s="26" t="s">
        <v>48</v>
      </c>
      <c r="I231" s="25">
        <f t="shared" si="1268"/>
        <v>56</v>
      </c>
      <c r="J231" s="25">
        <f t="shared" si="1269"/>
        <v>17</v>
      </c>
      <c r="K231" s="44">
        <f t="shared" si="1270"/>
        <v>0.30357142857142855</v>
      </c>
      <c r="L231" s="14"/>
      <c r="M231" s="10">
        <v>2.5099999999999998</v>
      </c>
      <c r="N231" s="9">
        <v>3.18</v>
      </c>
      <c r="O231" s="9">
        <v>3.5</v>
      </c>
      <c r="P231" s="9">
        <v>4</v>
      </c>
      <c r="Q231" s="9" t="s">
        <v>48</v>
      </c>
      <c r="R231" s="9">
        <f t="shared" si="1271"/>
        <v>3.3517647058823532</v>
      </c>
      <c r="S231" s="8">
        <f t="shared" si="1272"/>
        <v>2.5099999999999998</v>
      </c>
      <c r="T231" s="3"/>
      <c r="U231" s="141">
        <v>0.17949000000000001</v>
      </c>
      <c r="V231" s="102">
        <v>9.090899999999999E-2</v>
      </c>
      <c r="W231" s="102">
        <v>0</v>
      </c>
      <c r="X231" s="102">
        <v>0</v>
      </c>
      <c r="Y231" s="102" t="s">
        <v>48</v>
      </c>
      <c r="Z231" s="129">
        <f t="shared" si="1273"/>
        <v>5.8823470588235283E-2</v>
      </c>
      <c r="AA231" s="129">
        <f t="shared" si="1274"/>
        <v>0.17949000000000001</v>
      </c>
      <c r="AB231" s="130">
        <f t="shared" si="1275"/>
        <v>0.14285908928571428</v>
      </c>
      <c r="AC231" s="3"/>
      <c r="AD231" s="128">
        <v>0.10256</v>
      </c>
      <c r="AE231" s="129">
        <v>0</v>
      </c>
      <c r="AF231" s="129">
        <v>0</v>
      </c>
      <c r="AG231" s="129">
        <v>0</v>
      </c>
      <c r="AH231" s="129" t="s">
        <v>48</v>
      </c>
      <c r="AI231" s="129">
        <f t="shared" si="1276"/>
        <v>0</v>
      </c>
      <c r="AJ231" s="129">
        <f t="shared" si="1277"/>
        <v>0.10256</v>
      </c>
      <c r="AK231" s="130">
        <f t="shared" si="1278"/>
        <v>7.1425714285714287E-2</v>
      </c>
      <c r="AL231" s="3"/>
      <c r="AM231" s="113">
        <f t="shared" si="1279"/>
        <v>0.28205000000000002</v>
      </c>
      <c r="AN231" s="114">
        <f t="shared" si="1280"/>
        <v>9.090899999999999E-2</v>
      </c>
      <c r="AO231" s="114">
        <f t="shared" si="1281"/>
        <v>0</v>
      </c>
      <c r="AP231" s="114">
        <f>X231+AG231</f>
        <v>0</v>
      </c>
      <c r="AQ231" s="114" t="s">
        <v>48</v>
      </c>
      <c r="AR231" s="114">
        <f t="shared" si="1282"/>
        <v>5.8823470588235283E-2</v>
      </c>
      <c r="AS231" s="114">
        <f t="shared" si="1283"/>
        <v>0.28205000000000002</v>
      </c>
      <c r="AT231" s="115">
        <f t="shared" si="1284"/>
        <v>0.21428480357142859</v>
      </c>
      <c r="AU231" s="3"/>
    </row>
    <row r="232" spans="1:47">
      <c r="A232" s="3"/>
      <c r="B232" s="12"/>
      <c r="C232" s="11" t="s">
        <v>82</v>
      </c>
      <c r="D232" s="33">
        <v>52</v>
      </c>
      <c r="E232" s="43">
        <v>1</v>
      </c>
      <c r="F232" s="26">
        <v>5</v>
      </c>
      <c r="G232" s="26">
        <v>1</v>
      </c>
      <c r="H232" s="26" t="s">
        <v>48</v>
      </c>
      <c r="I232" s="25">
        <f t="shared" si="1268"/>
        <v>59</v>
      </c>
      <c r="J232" s="25">
        <f t="shared" si="1269"/>
        <v>7</v>
      </c>
      <c r="K232" s="44">
        <f t="shared" si="1270"/>
        <v>0.11864406779661017</v>
      </c>
      <c r="L232" s="14"/>
      <c r="M232" s="10">
        <v>2.71</v>
      </c>
      <c r="N232" s="9">
        <v>3</v>
      </c>
      <c r="O232" s="9">
        <v>2.8</v>
      </c>
      <c r="P232" s="9">
        <v>4</v>
      </c>
      <c r="Q232" s="9" t="s">
        <v>48</v>
      </c>
      <c r="R232" s="9">
        <f t="shared" si="1271"/>
        <v>3</v>
      </c>
      <c r="S232" s="8">
        <f t="shared" si="1272"/>
        <v>2.71</v>
      </c>
      <c r="T232" s="3"/>
      <c r="U232" s="141">
        <v>9.6153999999999989E-2</v>
      </c>
      <c r="V232" s="102">
        <v>0</v>
      </c>
      <c r="W232" s="102">
        <v>0.2</v>
      </c>
      <c r="X232" s="102">
        <v>0</v>
      </c>
      <c r="Y232" s="102" t="s">
        <v>48</v>
      </c>
      <c r="Z232" s="129">
        <f t="shared" si="1273"/>
        <v>0.14285714285714285</v>
      </c>
      <c r="AA232" s="129">
        <f t="shared" si="1274"/>
        <v>9.6153999999999989E-2</v>
      </c>
      <c r="AB232" s="130">
        <f t="shared" si="1275"/>
        <v>0.10169505084745761</v>
      </c>
      <c r="AC232" s="3"/>
      <c r="AD232" s="128">
        <v>0.11538</v>
      </c>
      <c r="AE232" s="129">
        <v>0</v>
      </c>
      <c r="AF232" s="129">
        <v>0</v>
      </c>
      <c r="AG232" s="129">
        <v>0</v>
      </c>
      <c r="AH232" s="129" t="s">
        <v>48</v>
      </c>
      <c r="AI232" s="129">
        <f t="shared" si="1276"/>
        <v>0</v>
      </c>
      <c r="AJ232" s="129">
        <f t="shared" si="1277"/>
        <v>0.11538</v>
      </c>
      <c r="AK232" s="130">
        <f t="shared" si="1278"/>
        <v>0.10169084745762712</v>
      </c>
      <c r="AL232" s="3"/>
      <c r="AM232" s="113">
        <f t="shared" si="1279"/>
        <v>0.211534</v>
      </c>
      <c r="AN232" s="114">
        <f t="shared" si="1280"/>
        <v>0</v>
      </c>
      <c r="AO232" s="114">
        <f t="shared" si="1281"/>
        <v>0.2</v>
      </c>
      <c r="AP232" s="114">
        <f>X232+AG232</f>
        <v>0</v>
      </c>
      <c r="AQ232" s="114" t="s">
        <v>48</v>
      </c>
      <c r="AR232" s="114">
        <f t="shared" si="1282"/>
        <v>0.14285714285714285</v>
      </c>
      <c r="AS232" s="114">
        <f t="shared" si="1283"/>
        <v>0.211534</v>
      </c>
      <c r="AT232" s="115">
        <f t="shared" si="1284"/>
        <v>0.20338589830508474</v>
      </c>
      <c r="AU232" s="3"/>
    </row>
    <row r="233" spans="1:47">
      <c r="A233" s="3"/>
      <c r="B233" s="12"/>
      <c r="C233" s="11" t="s">
        <v>82</v>
      </c>
      <c r="D233" s="33">
        <v>52</v>
      </c>
      <c r="E233" s="43">
        <v>3</v>
      </c>
      <c r="F233" s="26">
        <v>1</v>
      </c>
      <c r="G233" s="26">
        <v>2</v>
      </c>
      <c r="H233" s="26" t="s">
        <v>48</v>
      </c>
      <c r="I233" s="25">
        <f t="shared" si="1268"/>
        <v>58</v>
      </c>
      <c r="J233" s="25">
        <f t="shared" si="1269"/>
        <v>6</v>
      </c>
      <c r="K233" s="44">
        <f t="shared" si="1270"/>
        <v>0.10344827586206896</v>
      </c>
      <c r="L233" s="14"/>
      <c r="M233" s="10">
        <v>2.77</v>
      </c>
      <c r="N233" s="9">
        <v>2.33</v>
      </c>
      <c r="O233" s="9">
        <v>3</v>
      </c>
      <c r="P233" s="9">
        <v>4</v>
      </c>
      <c r="Q233" s="9" t="s">
        <v>48</v>
      </c>
      <c r="R233" s="9">
        <f t="shared" si="1271"/>
        <v>2.9983333333333335</v>
      </c>
      <c r="S233" s="8">
        <f t="shared" si="1272"/>
        <v>2.77</v>
      </c>
      <c r="T233" s="3"/>
      <c r="U233" s="141">
        <v>0.17308000000000001</v>
      </c>
      <c r="V233" s="102">
        <v>0.33332999999999996</v>
      </c>
      <c r="W233" s="102">
        <v>0</v>
      </c>
      <c r="X233" s="102">
        <v>0</v>
      </c>
      <c r="Y233" s="102" t="s">
        <v>48</v>
      </c>
      <c r="Z233" s="129">
        <f t="shared" si="1273"/>
        <v>0.16666499999999998</v>
      </c>
      <c r="AA233" s="129">
        <f t="shared" si="1274"/>
        <v>0.17308000000000001</v>
      </c>
      <c r="AB233" s="130">
        <f t="shared" si="1275"/>
        <v>0.17241637931034484</v>
      </c>
      <c r="AC233" s="3"/>
      <c r="AD233" s="128">
        <v>3.8462000000000003E-2</v>
      </c>
      <c r="AE233" s="129">
        <v>0</v>
      </c>
      <c r="AF233" s="129">
        <v>0</v>
      </c>
      <c r="AG233" s="129">
        <v>0</v>
      </c>
      <c r="AH233" s="129" t="s">
        <v>48</v>
      </c>
      <c r="AI233" s="129">
        <f t="shared" si="1276"/>
        <v>0</v>
      </c>
      <c r="AJ233" s="129">
        <f t="shared" si="1277"/>
        <v>3.8462000000000003E-2</v>
      </c>
      <c r="AK233" s="130">
        <f t="shared" si="1278"/>
        <v>3.448317241379311E-2</v>
      </c>
      <c r="AL233" s="3"/>
      <c r="AM233" s="113">
        <f t="shared" si="1279"/>
        <v>0.21154200000000001</v>
      </c>
      <c r="AN233" s="114">
        <f t="shared" si="1280"/>
        <v>0.33332999999999996</v>
      </c>
      <c r="AO233" s="114">
        <f t="shared" si="1281"/>
        <v>0</v>
      </c>
      <c r="AP233" s="114">
        <f>X233+AG233</f>
        <v>0</v>
      </c>
      <c r="AQ233" s="114" t="s">
        <v>48</v>
      </c>
      <c r="AR233" s="114">
        <f t="shared" si="1282"/>
        <v>0.16666499999999998</v>
      </c>
      <c r="AS233" s="114">
        <f t="shared" si="1283"/>
        <v>0.21154200000000001</v>
      </c>
      <c r="AT233" s="115">
        <f t="shared" si="1284"/>
        <v>0.20689955172413796</v>
      </c>
      <c r="AU233" s="3"/>
    </row>
    <row r="234" spans="1:47">
      <c r="A234" s="3"/>
      <c r="B234" s="12"/>
      <c r="C234" s="11" t="s">
        <v>82</v>
      </c>
      <c r="D234" s="33">
        <v>59</v>
      </c>
      <c r="E234" s="43" t="s">
        <v>48</v>
      </c>
      <c r="F234" s="26" t="s">
        <v>48</v>
      </c>
      <c r="G234" s="26" t="s">
        <v>48</v>
      </c>
      <c r="H234" s="26" t="s">
        <v>48</v>
      </c>
      <c r="I234" s="25">
        <f t="shared" si="1268"/>
        <v>59</v>
      </c>
      <c r="J234" s="25">
        <f t="shared" si="1269"/>
        <v>0</v>
      </c>
      <c r="K234" s="44">
        <f t="shared" si="1270"/>
        <v>0</v>
      </c>
      <c r="L234" s="14"/>
      <c r="M234" s="10">
        <v>3.22</v>
      </c>
      <c r="N234" s="9" t="s">
        <v>48</v>
      </c>
      <c r="O234" s="9" t="s">
        <v>48</v>
      </c>
      <c r="P234" s="9" t="s">
        <v>48</v>
      </c>
      <c r="Q234" s="9" t="s">
        <v>48</v>
      </c>
      <c r="R234" s="9" t="s">
        <v>48</v>
      </c>
      <c r="S234" s="8">
        <f t="shared" si="1272"/>
        <v>3.22</v>
      </c>
      <c r="T234" s="3"/>
      <c r="U234" s="141">
        <v>1.6949000000000002E-2</v>
      </c>
      <c r="V234" s="102" t="s">
        <v>48</v>
      </c>
      <c r="W234" s="102" t="s">
        <v>48</v>
      </c>
      <c r="X234" s="102" t="s">
        <v>48</v>
      </c>
      <c r="Y234" s="102" t="s">
        <v>48</v>
      </c>
      <c r="Z234" s="129" t="s">
        <v>48</v>
      </c>
      <c r="AA234" s="129">
        <f t="shared" si="1274"/>
        <v>1.6949000000000002E-2</v>
      </c>
      <c r="AB234" s="130">
        <f>AA234</f>
        <v>1.6949000000000002E-2</v>
      </c>
      <c r="AC234" s="3"/>
      <c r="AD234" s="128">
        <v>3.3898000000000005E-2</v>
      </c>
      <c r="AE234" s="129" t="s">
        <v>48</v>
      </c>
      <c r="AF234" s="129" t="s">
        <v>48</v>
      </c>
      <c r="AG234" s="129" t="s">
        <v>48</v>
      </c>
      <c r="AH234" s="129" t="s">
        <v>48</v>
      </c>
      <c r="AI234" s="129" t="s">
        <v>48</v>
      </c>
      <c r="AJ234" s="129">
        <f t="shared" si="1277"/>
        <v>3.3898000000000005E-2</v>
      </c>
      <c r="AK234" s="130">
        <f>AJ234</f>
        <v>3.3898000000000005E-2</v>
      </c>
      <c r="AL234" s="3"/>
      <c r="AM234" s="113">
        <f>U234+AD234</f>
        <v>5.0847000000000003E-2</v>
      </c>
      <c r="AN234" s="114" t="s">
        <v>48</v>
      </c>
      <c r="AO234" s="114" t="s">
        <v>48</v>
      </c>
      <c r="AP234" s="114" t="s">
        <v>48</v>
      </c>
      <c r="AQ234" s="114" t="s">
        <v>48</v>
      </c>
      <c r="AR234" s="114" t="s">
        <v>48</v>
      </c>
      <c r="AS234" s="114">
        <f t="shared" si="1283"/>
        <v>5.0847000000000003E-2</v>
      </c>
      <c r="AT234" s="44" t="s">
        <v>48</v>
      </c>
      <c r="AU234" s="3"/>
    </row>
    <row r="235" spans="1:47">
      <c r="A235" s="3"/>
      <c r="B235" s="12"/>
      <c r="C235" s="11" t="s">
        <v>82</v>
      </c>
      <c r="D235" s="33">
        <v>60</v>
      </c>
      <c r="E235" s="43" t="s">
        <v>48</v>
      </c>
      <c r="F235" s="26" t="s">
        <v>48</v>
      </c>
      <c r="G235" s="26" t="s">
        <v>48</v>
      </c>
      <c r="H235" s="26" t="s">
        <v>48</v>
      </c>
      <c r="I235" s="25">
        <f t="shared" si="1268"/>
        <v>60</v>
      </c>
      <c r="J235" s="25">
        <f t="shared" si="1269"/>
        <v>0</v>
      </c>
      <c r="K235" s="44">
        <f t="shared" si="1270"/>
        <v>0</v>
      </c>
      <c r="L235" s="14"/>
      <c r="M235" s="10">
        <v>3.32</v>
      </c>
      <c r="N235" s="9" t="s">
        <v>48</v>
      </c>
      <c r="O235" s="9" t="s">
        <v>48</v>
      </c>
      <c r="P235" s="9" t="s">
        <v>48</v>
      </c>
      <c r="Q235" s="9" t="s">
        <v>48</v>
      </c>
      <c r="R235" s="9" t="s">
        <v>48</v>
      </c>
      <c r="S235" s="8">
        <f t="shared" si="1272"/>
        <v>3.32</v>
      </c>
      <c r="T235" s="3"/>
      <c r="U235" s="141">
        <v>1.6667000000000001E-2</v>
      </c>
      <c r="V235" s="102" t="s">
        <v>48</v>
      </c>
      <c r="W235" s="102" t="s">
        <v>48</v>
      </c>
      <c r="X235" s="102" t="s">
        <v>48</v>
      </c>
      <c r="Y235" s="102" t="s">
        <v>48</v>
      </c>
      <c r="Z235" s="129" t="s">
        <v>48</v>
      </c>
      <c r="AA235" s="129">
        <f t="shared" si="1274"/>
        <v>1.6667000000000001E-2</v>
      </c>
      <c r="AB235" s="130">
        <f>AA235</f>
        <v>1.6667000000000001E-2</v>
      </c>
      <c r="AC235" s="3"/>
      <c r="AD235" s="128">
        <v>6.666699999999999E-2</v>
      </c>
      <c r="AE235" s="129" t="s">
        <v>48</v>
      </c>
      <c r="AF235" s="129" t="s">
        <v>48</v>
      </c>
      <c r="AG235" s="129" t="s">
        <v>48</v>
      </c>
      <c r="AH235" s="129" t="s">
        <v>48</v>
      </c>
      <c r="AI235" s="129" t="s">
        <v>48</v>
      </c>
      <c r="AJ235" s="129">
        <f t="shared" si="1277"/>
        <v>6.666699999999999E-2</v>
      </c>
      <c r="AK235" s="130">
        <f>AJ235</f>
        <v>6.666699999999999E-2</v>
      </c>
      <c r="AL235" s="3"/>
      <c r="AM235" s="113">
        <f>U235+AD235</f>
        <v>8.3333999999999991E-2</v>
      </c>
      <c r="AN235" s="114" t="s">
        <v>48</v>
      </c>
      <c r="AO235" s="114" t="s">
        <v>48</v>
      </c>
      <c r="AP235" s="114" t="s">
        <v>48</v>
      </c>
      <c r="AQ235" s="114" t="s">
        <v>48</v>
      </c>
      <c r="AR235" s="114" t="s">
        <v>48</v>
      </c>
      <c r="AS235" s="114">
        <f t="shared" si="1283"/>
        <v>8.3333999999999991E-2</v>
      </c>
      <c r="AT235" s="44" t="s">
        <v>48</v>
      </c>
      <c r="AU235" s="3"/>
    </row>
    <row r="236" spans="1:47" ht="15.95" thickBot="1">
      <c r="A236" s="3"/>
      <c r="B236" s="12"/>
      <c r="C236" s="11" t="s">
        <v>82</v>
      </c>
      <c r="D236" s="33">
        <v>46</v>
      </c>
      <c r="E236" s="43">
        <v>5</v>
      </c>
      <c r="F236" s="26">
        <v>5</v>
      </c>
      <c r="G236" s="26" t="s">
        <v>48</v>
      </c>
      <c r="H236" s="26">
        <v>1</v>
      </c>
      <c r="I236" s="25">
        <f t="shared" si="1268"/>
        <v>57</v>
      </c>
      <c r="J236" s="25">
        <f t="shared" si="1269"/>
        <v>11</v>
      </c>
      <c r="K236" s="44">
        <f t="shared" si="1270"/>
        <v>0.19298245614035087</v>
      </c>
      <c r="L236" s="14"/>
      <c r="M236" s="10">
        <v>2.52</v>
      </c>
      <c r="N236" s="9">
        <v>3.6</v>
      </c>
      <c r="O236" s="9">
        <v>3.4</v>
      </c>
      <c r="P236" s="9" t="s">
        <v>48</v>
      </c>
      <c r="Q236" s="9">
        <v>2</v>
      </c>
      <c r="R236" s="9">
        <f>SUMPRODUCT(E236:H236,N236:Q236)/SUM(E236:H236)</f>
        <v>3.3636363636363638</v>
      </c>
      <c r="S236" s="8">
        <f t="shared" si="1272"/>
        <v>2.52</v>
      </c>
      <c r="T236" s="3"/>
      <c r="U236" s="100">
        <v>6.5216999999999997E-2</v>
      </c>
      <c r="V236" s="101">
        <v>0</v>
      </c>
      <c r="W236" s="101">
        <v>0</v>
      </c>
      <c r="X236" s="101" t="s">
        <v>48</v>
      </c>
      <c r="Y236" s="101">
        <v>0</v>
      </c>
      <c r="Z236" s="129">
        <f t="shared" ref="Z236" si="1285">SUMPRODUCT(E236:H236,V236:Y236)/SUM(E236:H236)</f>
        <v>0</v>
      </c>
      <c r="AA236" s="129">
        <f t="shared" si="1274"/>
        <v>6.5216999999999997E-2</v>
      </c>
      <c r="AB236" s="130">
        <f t="shared" ref="AB236:AB248" si="1286">((Z236*J236)+(AA236*D236))/I236</f>
        <v>5.263126315789473E-2</v>
      </c>
      <c r="AC236" s="3"/>
      <c r="AD236" s="128">
        <v>0.15217</v>
      </c>
      <c r="AE236" s="129">
        <v>0</v>
      </c>
      <c r="AF236" s="129">
        <v>0</v>
      </c>
      <c r="AG236" s="129" t="s">
        <v>48</v>
      </c>
      <c r="AH236" s="129">
        <v>0</v>
      </c>
      <c r="AI236" s="129">
        <f t="shared" ref="AI236" si="1287">SUMPRODUCT(E236:H236,AE236:AH236)/SUM(E236:H236)</f>
        <v>0</v>
      </c>
      <c r="AJ236" s="129">
        <f t="shared" si="1277"/>
        <v>0.15217</v>
      </c>
      <c r="AK236" s="130">
        <f t="shared" ref="AK236" si="1288">((AI236*J236)+(AJ236*D236))/I236</f>
        <v>0.1228038596491228</v>
      </c>
      <c r="AL236" s="3"/>
      <c r="AM236" s="124">
        <f>U236+AD236</f>
        <v>0.217387</v>
      </c>
      <c r="AN236" s="125">
        <f>V236+AE236</f>
        <v>0</v>
      </c>
      <c r="AO236" s="125">
        <f>W236+AF236</f>
        <v>0</v>
      </c>
      <c r="AP236" s="125" t="s">
        <v>48</v>
      </c>
      <c r="AQ236" s="125">
        <f>Y236+AH236</f>
        <v>0</v>
      </c>
      <c r="AR236" s="125">
        <f t="shared" ref="AR236" si="1289">SUMPRODUCT(E236:H236,AN236:AQ236)/SUM(E236:H236)</f>
        <v>0</v>
      </c>
      <c r="AS236" s="125">
        <f t="shared" si="1283"/>
        <v>0.217387</v>
      </c>
      <c r="AT236" s="126">
        <f t="shared" ref="AT236" si="1290">((AR236*J236)+(AS236*D236))/I236</f>
        <v>0.17543512280701754</v>
      </c>
      <c r="AU236" s="3"/>
    </row>
    <row r="237" spans="1:47" ht="15.95" thickBot="1">
      <c r="A237" s="3"/>
      <c r="B237" s="255" t="s">
        <v>82</v>
      </c>
      <c r="C237" s="256"/>
      <c r="D237" s="45">
        <f>SUM(D223:D236)</f>
        <v>896</v>
      </c>
      <c r="E237" s="7">
        <f t="shared" ref="E237:J237" si="1291">SUM(E223:E236)</f>
        <v>70</v>
      </c>
      <c r="F237" s="7">
        <f t="shared" si="1291"/>
        <v>61</v>
      </c>
      <c r="G237" s="7">
        <f t="shared" si="1291"/>
        <v>15</v>
      </c>
      <c r="H237" s="7">
        <f t="shared" si="1291"/>
        <v>2</v>
      </c>
      <c r="I237" s="7">
        <f t="shared" si="1291"/>
        <v>1044</v>
      </c>
      <c r="J237" s="7">
        <f t="shared" si="1291"/>
        <v>148</v>
      </c>
      <c r="K237" s="6">
        <f>AVERAGE(K223:K236)</f>
        <v>0.14219252922192974</v>
      </c>
      <c r="L237" s="14"/>
      <c r="M237" s="164">
        <f t="shared" ref="M237:S237" si="1292">AVERAGE(M223:M236)</f>
        <v>2.8607142857142862</v>
      </c>
      <c r="N237" s="165">
        <f t="shared" si="1292"/>
        <v>3.2633333333333332</v>
      </c>
      <c r="O237" s="165">
        <f t="shared" si="1292"/>
        <v>3.3916666666666662</v>
      </c>
      <c r="P237" s="165">
        <f t="shared" si="1292"/>
        <v>3.9125000000000001</v>
      </c>
      <c r="Q237" s="165">
        <f t="shared" si="1292"/>
        <v>3</v>
      </c>
      <c r="R237" s="165">
        <f t="shared" si="1292"/>
        <v>3.3403768568033279</v>
      </c>
      <c r="S237" s="166">
        <f t="shared" si="1292"/>
        <v>2.8607142857142862</v>
      </c>
      <c r="T237" s="3"/>
      <c r="U237" s="97">
        <f t="shared" ref="U237" si="1293">AVERAGE(U223:U236)</f>
        <v>9.8587785714285725E-2</v>
      </c>
      <c r="V237" s="98">
        <f t="shared" ref="V237" si="1294">AVERAGE(V223:V236)</f>
        <v>6.5776583333333319E-2</v>
      </c>
      <c r="W237" s="98">
        <f t="shared" ref="W237" si="1295">AVERAGE(W223:W236)</f>
        <v>1.6666666666666666E-2</v>
      </c>
      <c r="X237" s="98">
        <f t="shared" ref="X237" si="1296">AVERAGE(X223:X236)</f>
        <v>0</v>
      </c>
      <c r="Y237" s="98">
        <f t="shared" ref="Y237" si="1297">AVERAGE(Y223:Y236)</f>
        <v>0</v>
      </c>
      <c r="Z237" s="98">
        <f t="shared" ref="Z237" si="1298">AVERAGE(Z223:Z236)</f>
        <v>5.0748890247007898E-2</v>
      </c>
      <c r="AA237" s="98">
        <f t="shared" ref="AA237" si="1299">AVERAGE(AA223:AA236)</f>
        <v>9.8587785714285725E-2</v>
      </c>
      <c r="AB237" s="99">
        <f t="shared" ref="AB237" si="1300">AVERAGE(AB223:AB236)</f>
        <v>8.8754821988863669E-2</v>
      </c>
      <c r="AC237" s="3"/>
      <c r="AD237" s="236">
        <f t="shared" ref="AD237" si="1301">AVERAGE(AD223:AD236)</f>
        <v>6.4549357142857144E-2</v>
      </c>
      <c r="AE237" s="127">
        <f t="shared" ref="AE237" si="1302">AVERAGE(AE223:AE236)</f>
        <v>2.2321666666666667E-2</v>
      </c>
      <c r="AF237" s="127">
        <f t="shared" ref="AF237" si="1303">AVERAGE(AF223:AF236)</f>
        <v>1.0416666666666666E-2</v>
      </c>
      <c r="AG237" s="127">
        <f t="shared" ref="AG237" si="1304">AVERAGE(AG223:AG236)</f>
        <v>0</v>
      </c>
      <c r="AH237" s="127">
        <f t="shared" ref="AH237" si="1305">AVERAGE(AH223:AH236)</f>
        <v>0</v>
      </c>
      <c r="AI237" s="127">
        <f t="shared" ref="AI237" si="1306">AVERAGE(AI223:AI236)</f>
        <v>1.4705980392156863E-2</v>
      </c>
      <c r="AJ237" s="127">
        <f t="shared" ref="AJ237" si="1307">AVERAGE(AJ223:AJ236)</f>
        <v>6.4549357142857144E-2</v>
      </c>
      <c r="AK237" s="99">
        <f t="shared" ref="AK237" si="1308">AVERAGE(AK223:AK236)</f>
        <v>5.7083061141390994E-2</v>
      </c>
      <c r="AL237" s="3"/>
      <c r="AM237" s="97">
        <f t="shared" ref="AM237" si="1309">AVERAGE(AM223:AM236)</f>
        <v>0.16313714285714284</v>
      </c>
      <c r="AN237" s="98">
        <f t="shared" ref="AN237" si="1310">AVERAGE(AN223:AN236)</f>
        <v>8.8098249999999989E-2</v>
      </c>
      <c r="AO237" s="98">
        <f t="shared" ref="AO237" si="1311">AVERAGE(AO223:AO236)</f>
        <v>2.7083333333333334E-2</v>
      </c>
      <c r="AP237" s="98">
        <f t="shared" ref="AP237" si="1312">AVERAGE(AP223:AP236)</f>
        <v>0</v>
      </c>
      <c r="AQ237" s="98">
        <f t="shared" ref="AQ237" si="1313">AVERAGE(AQ223:AQ236)</f>
        <v>0</v>
      </c>
      <c r="AR237" s="98">
        <f t="shared" ref="AR237" si="1314">AVERAGE(AR223:AR236)</f>
        <v>6.5454870639164747E-2</v>
      </c>
      <c r="AS237" s="98">
        <f t="shared" ref="AS237" si="1315">AVERAGE(AS223:AS236)</f>
        <v>0.16313714285714284</v>
      </c>
      <c r="AT237" s="99">
        <f t="shared" ref="AT237" si="1316">AVERAGE(AT223:AT236)</f>
        <v>0.15896244698529707</v>
      </c>
      <c r="AU237" s="3"/>
    </row>
    <row r="238" spans="1:47">
      <c r="A238" s="3"/>
      <c r="B238" s="12"/>
      <c r="C238" s="11" t="s">
        <v>83</v>
      </c>
      <c r="D238" s="33">
        <v>20</v>
      </c>
      <c r="E238" s="43">
        <v>2</v>
      </c>
      <c r="F238" s="27" t="s">
        <v>48</v>
      </c>
      <c r="G238" s="27" t="s">
        <v>48</v>
      </c>
      <c r="H238" s="26">
        <v>2</v>
      </c>
      <c r="I238" s="25">
        <f t="shared" ref="I238:I239" si="1317">SUM(D238:H238)</f>
        <v>24</v>
      </c>
      <c r="J238" s="25">
        <f t="shared" ref="J238:J239" si="1318">SUM(E238:H238)</f>
        <v>4</v>
      </c>
      <c r="K238" s="44">
        <f t="shared" ref="K238:K239" si="1319">J238/I238</f>
        <v>0.16666666666666666</v>
      </c>
      <c r="L238" s="14"/>
      <c r="M238" s="58">
        <v>2.8</v>
      </c>
      <c r="N238" s="59">
        <v>1.5</v>
      </c>
      <c r="O238" s="9" t="s">
        <v>48</v>
      </c>
      <c r="P238" s="9" t="s">
        <v>48</v>
      </c>
      <c r="Q238" s="59">
        <v>3.5</v>
      </c>
      <c r="R238" s="59">
        <f t="shared" ref="R238:R239" si="1320">SUMPRODUCT(E238:H238,N238:Q238)/SUM(E238:H238)</f>
        <v>2.5</v>
      </c>
      <c r="S238" s="60">
        <f t="shared" ref="S238:S239" si="1321">M238</f>
        <v>2.8</v>
      </c>
      <c r="T238" s="3"/>
      <c r="U238" s="224">
        <v>0.05</v>
      </c>
      <c r="V238" s="105">
        <v>0.5</v>
      </c>
      <c r="W238" s="105" t="s">
        <v>48</v>
      </c>
      <c r="X238" s="105" t="s">
        <v>48</v>
      </c>
      <c r="Y238" s="105">
        <v>0</v>
      </c>
      <c r="Z238" s="105">
        <f t="shared" ref="Z238:Z239" si="1322">SUMPRODUCT(E238:H238,V238:Y238)/SUM(E238:H238)</f>
        <v>0.25</v>
      </c>
      <c r="AA238" s="105">
        <f t="shared" ref="AA238:AA239" si="1323">U238</f>
        <v>0.05</v>
      </c>
      <c r="AB238" s="57">
        <f t="shared" ref="AB238:AB239" si="1324">((Z238*J238)+(AA238*D238))/I238</f>
        <v>8.3333333333333329E-2</v>
      </c>
      <c r="AC238" s="3"/>
      <c r="AD238" s="128">
        <v>0</v>
      </c>
      <c r="AE238" s="129">
        <v>0</v>
      </c>
      <c r="AF238" s="114" t="s">
        <v>48</v>
      </c>
      <c r="AG238" s="114" t="s">
        <v>48</v>
      </c>
      <c r="AH238" s="129">
        <v>0</v>
      </c>
      <c r="AI238" s="129">
        <f t="shared" ref="AI238:AI239" si="1325">SUMPRODUCT(E238:H238,AE238:AH238)/SUM(E238:H238)</f>
        <v>0</v>
      </c>
      <c r="AJ238" s="129">
        <f t="shared" ref="AJ238:AJ239" si="1326">AD238</f>
        <v>0</v>
      </c>
      <c r="AK238" s="130">
        <f t="shared" ref="AK238:AK239" si="1327">((AI238*J238)+(AJ238*D238))/I238</f>
        <v>0</v>
      </c>
      <c r="AL238" s="3"/>
      <c r="AM238" s="103">
        <f t="shared" ref="AM238:AM239" si="1328">U238+AD238</f>
        <v>0.05</v>
      </c>
      <c r="AN238" s="104">
        <f t="shared" ref="AN238:AN239" si="1329">V238+AE238</f>
        <v>0.5</v>
      </c>
      <c r="AO238" s="132" t="s">
        <v>48</v>
      </c>
      <c r="AP238" s="132" t="s">
        <v>48</v>
      </c>
      <c r="AQ238" s="104">
        <f t="shared" ref="AQ238:AQ239" si="1330">Y238+AH238</f>
        <v>0</v>
      </c>
      <c r="AR238" s="105">
        <f t="shared" ref="AR238:AR239" si="1331">SUMPRODUCT(E238:H238,AN238:AQ238)/SUM(E238:H238)</f>
        <v>0.25</v>
      </c>
      <c r="AS238" s="105">
        <f t="shared" ref="AS238:AS239" si="1332">AM238</f>
        <v>0.05</v>
      </c>
      <c r="AT238" s="57">
        <f t="shared" ref="AT238:AT239" si="1333">((AR238*J238)+(AS238*D238))/I238</f>
        <v>8.3333333333333329E-2</v>
      </c>
      <c r="AU238" s="3"/>
    </row>
    <row r="239" spans="1:47" ht="15.95" thickBot="1">
      <c r="A239" s="3"/>
      <c r="B239" s="12"/>
      <c r="C239" s="11" t="s">
        <v>83</v>
      </c>
      <c r="D239" s="33">
        <v>21</v>
      </c>
      <c r="E239" s="43">
        <v>1</v>
      </c>
      <c r="F239" s="26">
        <v>2</v>
      </c>
      <c r="G239" s="27" t="s">
        <v>48</v>
      </c>
      <c r="H239" s="26">
        <v>1</v>
      </c>
      <c r="I239" s="25">
        <f t="shared" si="1317"/>
        <v>25</v>
      </c>
      <c r="J239" s="25">
        <f t="shared" si="1318"/>
        <v>4</v>
      </c>
      <c r="K239" s="44">
        <f t="shared" si="1319"/>
        <v>0.16</v>
      </c>
      <c r="L239" s="14"/>
      <c r="M239" s="10">
        <v>2.62</v>
      </c>
      <c r="N239" s="9">
        <v>3</v>
      </c>
      <c r="O239" s="9">
        <v>4</v>
      </c>
      <c r="P239" s="9" t="s">
        <v>48</v>
      </c>
      <c r="Q239" s="9">
        <v>4</v>
      </c>
      <c r="R239" s="9">
        <f t="shared" si="1320"/>
        <v>3.75</v>
      </c>
      <c r="S239" s="8">
        <f t="shared" si="1321"/>
        <v>2.62</v>
      </c>
      <c r="T239" s="3"/>
      <c r="U239" s="100">
        <v>4.7618999999999995E-2</v>
      </c>
      <c r="V239" s="101">
        <v>0</v>
      </c>
      <c r="W239" s="101">
        <v>0</v>
      </c>
      <c r="X239" s="104" t="s">
        <v>48</v>
      </c>
      <c r="Y239" s="101">
        <v>0</v>
      </c>
      <c r="Z239" s="101">
        <f t="shared" si="1322"/>
        <v>0</v>
      </c>
      <c r="AA239" s="101">
        <f t="shared" si="1323"/>
        <v>4.7618999999999995E-2</v>
      </c>
      <c r="AB239" s="50">
        <f t="shared" si="1324"/>
        <v>3.9999959999999994E-2</v>
      </c>
      <c r="AC239" s="3"/>
      <c r="AD239" s="128">
        <v>9.5237999999999989E-2</v>
      </c>
      <c r="AE239" s="129">
        <v>0</v>
      </c>
      <c r="AF239" s="129">
        <v>0</v>
      </c>
      <c r="AG239" s="117" t="s">
        <v>48</v>
      </c>
      <c r="AH239" s="129">
        <v>0</v>
      </c>
      <c r="AI239" s="129">
        <f t="shared" si="1325"/>
        <v>0</v>
      </c>
      <c r="AJ239" s="129">
        <f t="shared" si="1326"/>
        <v>9.5237999999999989E-2</v>
      </c>
      <c r="AK239" s="130">
        <f t="shared" si="1327"/>
        <v>7.9999919999999988E-2</v>
      </c>
      <c r="AL239" s="3"/>
      <c r="AM239" s="100">
        <f t="shared" si="1328"/>
        <v>0.14285699999999998</v>
      </c>
      <c r="AN239" s="101">
        <f t="shared" si="1329"/>
        <v>0</v>
      </c>
      <c r="AO239" s="101">
        <f t="shared" ref="AO239" si="1334">W239+AF239</f>
        <v>0</v>
      </c>
      <c r="AP239" s="129" t="s">
        <v>48</v>
      </c>
      <c r="AQ239" s="101">
        <f t="shared" si="1330"/>
        <v>0</v>
      </c>
      <c r="AR239" s="101">
        <f t="shared" si="1331"/>
        <v>0</v>
      </c>
      <c r="AS239" s="101">
        <f t="shared" si="1332"/>
        <v>0.14285699999999998</v>
      </c>
      <c r="AT239" s="50">
        <f t="shared" si="1333"/>
        <v>0.11999987999999999</v>
      </c>
      <c r="AU239" s="3"/>
    </row>
    <row r="240" spans="1:47" ht="15.95" thickBot="1">
      <c r="A240" s="3"/>
      <c r="B240" s="255" t="s">
        <v>83</v>
      </c>
      <c r="C240" s="256"/>
      <c r="D240" s="45">
        <f>SUM(D238:D239)</f>
        <v>41</v>
      </c>
      <c r="E240" s="7">
        <f t="shared" ref="E240:J240" si="1335">SUM(E238:E239)</f>
        <v>3</v>
      </c>
      <c r="F240" s="7">
        <f t="shared" si="1335"/>
        <v>2</v>
      </c>
      <c r="G240" s="7" t="s">
        <v>48</v>
      </c>
      <c r="H240" s="7">
        <f t="shared" si="1335"/>
        <v>3</v>
      </c>
      <c r="I240" s="7">
        <f t="shared" si="1335"/>
        <v>49</v>
      </c>
      <c r="J240" s="7">
        <f t="shared" si="1335"/>
        <v>8</v>
      </c>
      <c r="K240" s="6">
        <f>AVERAGE(K238:K239)</f>
        <v>0.16333333333333333</v>
      </c>
      <c r="L240" s="14"/>
      <c r="M240" s="164">
        <f t="shared" ref="M240:S240" si="1336">AVERAGE(M238:M239)</f>
        <v>2.71</v>
      </c>
      <c r="N240" s="165">
        <f t="shared" si="1336"/>
        <v>2.25</v>
      </c>
      <c r="O240" s="165">
        <f t="shared" si="1336"/>
        <v>4</v>
      </c>
      <c r="P240" s="167" t="s">
        <v>48</v>
      </c>
      <c r="Q240" s="165">
        <f t="shared" si="1336"/>
        <v>3.75</v>
      </c>
      <c r="R240" s="165">
        <f t="shared" si="1336"/>
        <v>3.125</v>
      </c>
      <c r="S240" s="166">
        <f t="shared" si="1336"/>
        <v>2.71</v>
      </c>
      <c r="T240" s="3"/>
      <c r="U240" s="97">
        <f t="shared" ref="U240" si="1337">AVERAGE(U238:U239)</f>
        <v>4.8809499999999999E-2</v>
      </c>
      <c r="V240" s="98">
        <f t="shared" ref="V240" si="1338">AVERAGE(V238:V239)</f>
        <v>0.25</v>
      </c>
      <c r="W240" s="98">
        <f t="shared" ref="W240" si="1339">AVERAGE(W238:W239)</f>
        <v>0</v>
      </c>
      <c r="X240" s="227" t="s">
        <v>48</v>
      </c>
      <c r="Y240" s="98">
        <f t="shared" ref="Y240" si="1340">AVERAGE(Y238:Y239)</f>
        <v>0</v>
      </c>
      <c r="Z240" s="98">
        <f t="shared" ref="Z240" si="1341">AVERAGE(Z238:Z239)</f>
        <v>0.125</v>
      </c>
      <c r="AA240" s="98">
        <f t="shared" ref="AA240" si="1342">AVERAGE(AA238:AA239)</f>
        <v>4.8809499999999999E-2</v>
      </c>
      <c r="AB240" s="99">
        <f t="shared" ref="AB240" si="1343">AVERAGE(AB238:AB239)</f>
        <v>6.1666646666666658E-2</v>
      </c>
      <c r="AC240" s="3"/>
      <c r="AD240" s="236">
        <f t="shared" ref="AD240" si="1344">AVERAGE(AD238:AD239)</f>
        <v>4.7618999999999995E-2</v>
      </c>
      <c r="AE240" s="127">
        <f t="shared" ref="AE240" si="1345">AVERAGE(AE238:AE239)</f>
        <v>0</v>
      </c>
      <c r="AF240" s="127">
        <f t="shared" ref="AF240" si="1346">AVERAGE(AF238:AF239)</f>
        <v>0</v>
      </c>
      <c r="AG240" s="243" t="s">
        <v>48</v>
      </c>
      <c r="AH240" s="127">
        <f t="shared" ref="AH240" si="1347">AVERAGE(AH238:AH239)</f>
        <v>0</v>
      </c>
      <c r="AI240" s="127">
        <f t="shared" ref="AI240" si="1348">AVERAGE(AI238:AI239)</f>
        <v>0</v>
      </c>
      <c r="AJ240" s="127">
        <f t="shared" ref="AJ240" si="1349">AVERAGE(AJ238:AJ239)</f>
        <v>4.7618999999999995E-2</v>
      </c>
      <c r="AK240" s="99">
        <f t="shared" ref="AK240" si="1350">AVERAGE(AK238:AK239)</f>
        <v>3.9999959999999994E-2</v>
      </c>
      <c r="AL240" s="3"/>
      <c r="AM240" s="97">
        <f t="shared" ref="AM240" si="1351">AVERAGE(AM238:AM239)</f>
        <v>9.64285E-2</v>
      </c>
      <c r="AN240" s="98">
        <f t="shared" ref="AN240" si="1352">AVERAGE(AN238:AN239)</f>
        <v>0.25</v>
      </c>
      <c r="AO240" s="98">
        <f t="shared" ref="AO240" si="1353">AVERAGE(AO238:AO239)</f>
        <v>0</v>
      </c>
      <c r="AP240" s="242" t="s">
        <v>48</v>
      </c>
      <c r="AQ240" s="98">
        <f t="shared" ref="AQ240" si="1354">AVERAGE(AQ238:AQ239)</f>
        <v>0</v>
      </c>
      <c r="AR240" s="98">
        <f t="shared" ref="AR240" si="1355">AVERAGE(AR238:AR239)</f>
        <v>0.125</v>
      </c>
      <c r="AS240" s="98">
        <f t="shared" ref="AS240" si="1356">AVERAGE(AS238:AS239)</f>
        <v>9.64285E-2</v>
      </c>
      <c r="AT240" s="99">
        <f t="shared" ref="AT240" si="1357">AVERAGE(AT238:AT239)</f>
        <v>0.10166660666666666</v>
      </c>
      <c r="AU240" s="3"/>
    </row>
    <row r="241" spans="1:47">
      <c r="A241" s="3"/>
      <c r="B241" s="12"/>
      <c r="C241" s="11" t="s">
        <v>84</v>
      </c>
      <c r="D241" s="33">
        <v>18</v>
      </c>
      <c r="E241" s="27" t="s">
        <v>48</v>
      </c>
      <c r="F241" s="26">
        <v>3</v>
      </c>
      <c r="G241" s="26">
        <v>1</v>
      </c>
      <c r="H241" s="26">
        <v>1</v>
      </c>
      <c r="I241" s="25">
        <f t="shared" ref="I241:I243" si="1358">SUM(D241:H241)</f>
        <v>23</v>
      </c>
      <c r="J241" s="25">
        <f t="shared" ref="J241:J243" si="1359">SUM(E241:H241)</f>
        <v>5</v>
      </c>
      <c r="K241" s="44">
        <f t="shared" ref="K241:K243" si="1360">J241/I241</f>
        <v>0.21739130434782608</v>
      </c>
      <c r="L241" s="14"/>
      <c r="M241" s="58">
        <v>3.33</v>
      </c>
      <c r="N241" s="27" t="s">
        <v>48</v>
      </c>
      <c r="O241" s="59">
        <v>3</v>
      </c>
      <c r="P241" s="59">
        <v>4</v>
      </c>
      <c r="Q241" s="59">
        <v>4</v>
      </c>
      <c r="R241" s="59">
        <f t="shared" ref="R241:R243" si="1361">SUMPRODUCT(E241:H241,N241:Q241)/SUM(E241:H241)</f>
        <v>3.4</v>
      </c>
      <c r="S241" s="60">
        <f t="shared" ref="S241:S243" si="1362">M241</f>
        <v>3.33</v>
      </c>
      <c r="T241" s="3"/>
      <c r="U241" s="224">
        <v>0</v>
      </c>
      <c r="V241" s="105" t="s">
        <v>48</v>
      </c>
      <c r="W241" s="105">
        <v>0</v>
      </c>
      <c r="X241" s="105">
        <v>0</v>
      </c>
      <c r="Y241" s="105">
        <v>0</v>
      </c>
      <c r="Z241" s="105">
        <f t="shared" ref="Z241:Z243" si="1363">SUMPRODUCT(E241:H241,V241:Y241)/SUM(E241:H241)</f>
        <v>0</v>
      </c>
      <c r="AA241" s="105">
        <f t="shared" ref="AA241:AA243" si="1364">U241</f>
        <v>0</v>
      </c>
      <c r="AB241" s="57">
        <f t="shared" ref="AB241:AB243" si="1365">((Z241*J241)+(AA241*D241))/I241</f>
        <v>0</v>
      </c>
      <c r="AC241" s="3"/>
      <c r="AD241" s="131">
        <v>0.11111</v>
      </c>
      <c r="AE241" s="114" t="s">
        <v>48</v>
      </c>
      <c r="AF241" s="132">
        <v>0</v>
      </c>
      <c r="AG241" s="132">
        <v>0</v>
      </c>
      <c r="AH241" s="132">
        <v>0</v>
      </c>
      <c r="AI241" s="132">
        <f t="shared" ref="AI241:AI243" si="1366">SUMPRODUCT(E241:H241,AE241:AH241)/SUM(E241:H241)</f>
        <v>0</v>
      </c>
      <c r="AJ241" s="132">
        <f t="shared" ref="AJ241:AJ243" si="1367">AD241</f>
        <v>0.11111</v>
      </c>
      <c r="AK241" s="133">
        <f t="shared" ref="AK241:AK243" si="1368">((AI241*J241)+(AJ241*D241))/I241</f>
        <v>8.6955652173913045E-2</v>
      </c>
      <c r="AL241" s="3"/>
      <c r="AM241" s="103">
        <f t="shared" ref="AM241:AM243" si="1369">U241+AD241</f>
        <v>0.11111</v>
      </c>
      <c r="AN241" s="132" t="s">
        <v>48</v>
      </c>
      <c r="AO241" s="104">
        <f t="shared" ref="AO241:AO243" si="1370">W241+AF241</f>
        <v>0</v>
      </c>
      <c r="AP241" s="104">
        <f t="shared" ref="AP241" si="1371">X241+AG241</f>
        <v>0</v>
      </c>
      <c r="AQ241" s="104">
        <f t="shared" ref="AQ241:AQ243" si="1372">Y241+AH241</f>
        <v>0</v>
      </c>
      <c r="AR241" s="105">
        <f t="shared" ref="AR241:AR243" si="1373">SUMPRODUCT(E241:H241,AN241:AQ241)/SUM(E241:H241)</f>
        <v>0</v>
      </c>
      <c r="AS241" s="105">
        <f t="shared" ref="AS241:AS243" si="1374">AM241</f>
        <v>0.11111</v>
      </c>
      <c r="AT241" s="57">
        <f t="shared" ref="AT241:AT243" si="1375">((AR241*J241)+(AS241*D241))/I241</f>
        <v>8.6955652173913045E-2</v>
      </c>
      <c r="AU241" s="3"/>
    </row>
    <row r="242" spans="1:47">
      <c r="A242" s="3"/>
      <c r="B242" s="12"/>
      <c r="C242" s="11" t="s">
        <v>84</v>
      </c>
      <c r="D242" s="33">
        <v>24</v>
      </c>
      <c r="E242" s="43">
        <v>3</v>
      </c>
      <c r="F242" s="26">
        <v>2</v>
      </c>
      <c r="G242" s="27" t="s">
        <v>48</v>
      </c>
      <c r="H242" s="27" t="s">
        <v>48</v>
      </c>
      <c r="I242" s="25">
        <f t="shared" si="1358"/>
        <v>29</v>
      </c>
      <c r="J242" s="25">
        <f t="shared" si="1359"/>
        <v>5</v>
      </c>
      <c r="K242" s="44">
        <f t="shared" si="1360"/>
        <v>0.17241379310344829</v>
      </c>
      <c r="L242" s="14"/>
      <c r="M242" s="10">
        <v>2.17</v>
      </c>
      <c r="N242" s="9">
        <v>2.33</v>
      </c>
      <c r="O242" s="9">
        <v>2.5</v>
      </c>
      <c r="P242" s="27" t="s">
        <v>48</v>
      </c>
      <c r="Q242" s="27" t="s">
        <v>48</v>
      </c>
      <c r="R242" s="9">
        <f t="shared" si="1361"/>
        <v>2.3980000000000001</v>
      </c>
      <c r="S242" s="8">
        <f t="shared" si="1362"/>
        <v>2.17</v>
      </c>
      <c r="T242" s="3"/>
      <c r="U242" s="141">
        <v>0.125</v>
      </c>
      <c r="V242" s="102">
        <v>0</v>
      </c>
      <c r="W242" s="102">
        <v>0.5</v>
      </c>
      <c r="X242" s="102" t="s">
        <v>48</v>
      </c>
      <c r="Y242" s="102" t="s">
        <v>48</v>
      </c>
      <c r="Z242" s="102">
        <f t="shared" si="1363"/>
        <v>0.2</v>
      </c>
      <c r="AA242" s="102">
        <f t="shared" si="1364"/>
        <v>0.125</v>
      </c>
      <c r="AB242" s="44">
        <f t="shared" si="1365"/>
        <v>0.13793103448275862</v>
      </c>
      <c r="AC242" s="3"/>
      <c r="AD242" s="128">
        <v>0.125</v>
      </c>
      <c r="AE242" s="129">
        <v>0.33332999999999996</v>
      </c>
      <c r="AF242" s="129">
        <v>0</v>
      </c>
      <c r="AG242" s="114" t="s">
        <v>48</v>
      </c>
      <c r="AH242" s="114" t="s">
        <v>48</v>
      </c>
      <c r="AI242" s="129">
        <f t="shared" si="1366"/>
        <v>0.19999799999999998</v>
      </c>
      <c r="AJ242" s="129">
        <f t="shared" si="1367"/>
        <v>0.125</v>
      </c>
      <c r="AK242" s="130">
        <f t="shared" si="1368"/>
        <v>0.13793068965517241</v>
      </c>
      <c r="AL242" s="3"/>
      <c r="AM242" s="100">
        <f t="shared" si="1369"/>
        <v>0.25</v>
      </c>
      <c r="AN242" s="101">
        <f t="shared" ref="AN242:AN243" si="1376">V242+AE242</f>
        <v>0.33332999999999996</v>
      </c>
      <c r="AO242" s="101">
        <f t="shared" si="1370"/>
        <v>0.5</v>
      </c>
      <c r="AP242" s="129" t="s">
        <v>48</v>
      </c>
      <c r="AQ242" s="129" t="s">
        <v>48</v>
      </c>
      <c r="AR242" s="102">
        <f t="shared" si="1373"/>
        <v>0.39999799999999996</v>
      </c>
      <c r="AS242" s="102">
        <f t="shared" si="1374"/>
        <v>0.25</v>
      </c>
      <c r="AT242" s="44">
        <f t="shared" si="1375"/>
        <v>0.27586172413793103</v>
      </c>
      <c r="AU242" s="3"/>
    </row>
    <row r="243" spans="1:47" ht="15.95" thickBot="1">
      <c r="A243" s="3"/>
      <c r="B243" s="12"/>
      <c r="C243" s="11" t="s">
        <v>84</v>
      </c>
      <c r="D243" s="33">
        <v>21</v>
      </c>
      <c r="E243" s="43">
        <v>5</v>
      </c>
      <c r="F243" s="26">
        <v>2</v>
      </c>
      <c r="G243" s="27" t="s">
        <v>48</v>
      </c>
      <c r="H243" s="26">
        <v>1</v>
      </c>
      <c r="I243" s="25">
        <f t="shared" si="1358"/>
        <v>29</v>
      </c>
      <c r="J243" s="25">
        <f t="shared" si="1359"/>
        <v>8</v>
      </c>
      <c r="K243" s="44">
        <f t="shared" si="1360"/>
        <v>0.27586206896551724</v>
      </c>
      <c r="L243" s="14"/>
      <c r="M243" s="10">
        <v>1.9</v>
      </c>
      <c r="N243" s="9">
        <v>1.4</v>
      </c>
      <c r="O243" s="9">
        <v>3</v>
      </c>
      <c r="P243" s="27" t="s">
        <v>48</v>
      </c>
      <c r="Q243" s="9">
        <v>4</v>
      </c>
      <c r="R243" s="9">
        <f t="shared" si="1361"/>
        <v>2.125</v>
      </c>
      <c r="S243" s="8">
        <f t="shared" si="1362"/>
        <v>1.9</v>
      </c>
      <c r="T243" s="3"/>
      <c r="U243" s="100">
        <v>0.23809999999999998</v>
      </c>
      <c r="V243" s="101">
        <v>0.2</v>
      </c>
      <c r="W243" s="101">
        <v>0</v>
      </c>
      <c r="X243" s="101" t="s">
        <v>48</v>
      </c>
      <c r="Y243" s="101">
        <v>0</v>
      </c>
      <c r="Z243" s="101">
        <f t="shared" si="1363"/>
        <v>0.125</v>
      </c>
      <c r="AA243" s="101">
        <f t="shared" si="1364"/>
        <v>0.23809999999999998</v>
      </c>
      <c r="AB243" s="50">
        <f t="shared" si="1365"/>
        <v>0.2069</v>
      </c>
      <c r="AC243" s="3"/>
      <c r="AD243" s="128">
        <v>9.5237999999999989E-2</v>
      </c>
      <c r="AE243" s="129">
        <v>0.2</v>
      </c>
      <c r="AF243" s="129">
        <v>0</v>
      </c>
      <c r="AG243" s="114" t="s">
        <v>48</v>
      </c>
      <c r="AH243" s="129">
        <v>0</v>
      </c>
      <c r="AI243" s="129">
        <f t="shared" si="1366"/>
        <v>0.125</v>
      </c>
      <c r="AJ243" s="129">
        <f t="shared" si="1367"/>
        <v>9.5237999999999989E-2</v>
      </c>
      <c r="AK243" s="130">
        <f t="shared" si="1368"/>
        <v>0.10344820689655171</v>
      </c>
      <c r="AL243" s="3"/>
      <c r="AM243" s="100">
        <f t="shared" si="1369"/>
        <v>0.33333799999999997</v>
      </c>
      <c r="AN243" s="101">
        <f t="shared" si="1376"/>
        <v>0.4</v>
      </c>
      <c r="AO243" s="101">
        <f t="shared" si="1370"/>
        <v>0</v>
      </c>
      <c r="AP243" s="129" t="s">
        <v>48</v>
      </c>
      <c r="AQ243" s="102">
        <f t="shared" si="1372"/>
        <v>0</v>
      </c>
      <c r="AR243" s="102">
        <f t="shared" si="1373"/>
        <v>0.25</v>
      </c>
      <c r="AS243" s="102">
        <f t="shared" si="1374"/>
        <v>0.33333799999999997</v>
      </c>
      <c r="AT243" s="44">
        <f t="shared" si="1375"/>
        <v>0.31034820689655168</v>
      </c>
      <c r="AU243" s="3"/>
    </row>
    <row r="244" spans="1:47" ht="15.95" thickBot="1">
      <c r="A244" s="3"/>
      <c r="B244" s="255" t="s">
        <v>84</v>
      </c>
      <c r="C244" s="256"/>
      <c r="D244" s="45">
        <f>SUM(D241:D243)</f>
        <v>63</v>
      </c>
      <c r="E244" s="7">
        <f t="shared" ref="E244:J244" si="1377">SUM(E241:E243)</f>
        <v>8</v>
      </c>
      <c r="F244" s="7">
        <f t="shared" si="1377"/>
        <v>7</v>
      </c>
      <c r="G244" s="7">
        <f t="shared" si="1377"/>
        <v>1</v>
      </c>
      <c r="H244" s="7">
        <f t="shared" si="1377"/>
        <v>2</v>
      </c>
      <c r="I244" s="7">
        <f t="shared" si="1377"/>
        <v>81</v>
      </c>
      <c r="J244" s="7">
        <f t="shared" si="1377"/>
        <v>18</v>
      </c>
      <c r="K244" s="6">
        <f>AVERAGE(K241:K243)</f>
        <v>0.22188905547226387</v>
      </c>
      <c r="L244" s="14"/>
      <c r="M244" s="164">
        <f t="shared" ref="M244:S244" si="1378">AVERAGE(M241:M243)</f>
        <v>2.4666666666666668</v>
      </c>
      <c r="N244" s="165">
        <f t="shared" si="1378"/>
        <v>1.865</v>
      </c>
      <c r="O244" s="165">
        <f t="shared" si="1378"/>
        <v>2.8333333333333335</v>
      </c>
      <c r="P244" s="165">
        <f t="shared" si="1378"/>
        <v>4</v>
      </c>
      <c r="Q244" s="165">
        <f t="shared" si="1378"/>
        <v>4</v>
      </c>
      <c r="R244" s="165">
        <f t="shared" si="1378"/>
        <v>2.641</v>
      </c>
      <c r="S244" s="166">
        <f t="shared" si="1378"/>
        <v>2.4666666666666668</v>
      </c>
      <c r="T244" s="3"/>
      <c r="U244" s="97">
        <f t="shared" ref="U244" si="1379">AVERAGE(U241:U243)</f>
        <v>0.12103333333333333</v>
      </c>
      <c r="V244" s="98">
        <f t="shared" ref="V244" si="1380">AVERAGE(V241:V243)</f>
        <v>0.1</v>
      </c>
      <c r="W244" s="98">
        <f t="shared" ref="W244" si="1381">AVERAGE(W241:W243)</f>
        <v>0.16666666666666666</v>
      </c>
      <c r="X244" s="98">
        <f t="shared" ref="X244" si="1382">AVERAGE(X241:X243)</f>
        <v>0</v>
      </c>
      <c r="Y244" s="98">
        <f t="shared" ref="Y244" si="1383">AVERAGE(Y241:Y243)</f>
        <v>0</v>
      </c>
      <c r="Z244" s="98">
        <f t="shared" ref="Z244" si="1384">AVERAGE(Z241:Z243)</f>
        <v>0.10833333333333334</v>
      </c>
      <c r="AA244" s="98">
        <f t="shared" ref="AA244" si="1385">AVERAGE(AA241:AA243)</f>
        <v>0.12103333333333333</v>
      </c>
      <c r="AB244" s="99">
        <f t="shared" ref="AB244" si="1386">AVERAGE(AB241:AB243)</f>
        <v>0.11494367816091955</v>
      </c>
      <c r="AC244" s="3"/>
      <c r="AD244" s="236">
        <f t="shared" ref="AD244" si="1387">AVERAGE(AD241:AD243)</f>
        <v>0.11044933333333333</v>
      </c>
      <c r="AE244" s="127">
        <f t="shared" ref="AE244" si="1388">AVERAGE(AE241:AE243)</f>
        <v>0.26666499999999999</v>
      </c>
      <c r="AF244" s="127">
        <f t="shared" ref="AF244" si="1389">AVERAGE(AF241:AF243)</f>
        <v>0</v>
      </c>
      <c r="AG244" s="127">
        <f t="shared" ref="AG244" si="1390">AVERAGE(AG241:AG243)</f>
        <v>0</v>
      </c>
      <c r="AH244" s="127">
        <f t="shared" ref="AH244" si="1391">AVERAGE(AH241:AH243)</f>
        <v>0</v>
      </c>
      <c r="AI244" s="127">
        <f t="shared" ref="AI244" si="1392">AVERAGE(AI241:AI243)</f>
        <v>0.10833266666666667</v>
      </c>
      <c r="AJ244" s="127">
        <f t="shared" ref="AJ244" si="1393">AVERAGE(AJ241:AJ243)</f>
        <v>0.11044933333333333</v>
      </c>
      <c r="AK244" s="99">
        <f t="shared" ref="AK244" si="1394">AVERAGE(AK241:AK243)</f>
        <v>0.10944484957521239</v>
      </c>
      <c r="AL244" s="3"/>
      <c r="AM244" s="97">
        <f t="shared" ref="AM244" si="1395">AVERAGE(AM241:AM243)</f>
        <v>0.23148266666666664</v>
      </c>
      <c r="AN244" s="98">
        <f t="shared" ref="AN244" si="1396">AVERAGE(AN241:AN243)</f>
        <v>0.36666500000000002</v>
      </c>
      <c r="AO244" s="98">
        <f t="shared" ref="AO244" si="1397">AVERAGE(AO241:AO243)</f>
        <v>0.16666666666666666</v>
      </c>
      <c r="AP244" s="98">
        <f t="shared" ref="AP244" si="1398">AVERAGE(AP241:AP243)</f>
        <v>0</v>
      </c>
      <c r="AQ244" s="98">
        <f t="shared" ref="AQ244" si="1399">AVERAGE(AQ241:AQ243)</f>
        <v>0</v>
      </c>
      <c r="AR244" s="98">
        <f t="shared" ref="AR244" si="1400">AVERAGE(AR241:AR243)</f>
        <v>0.216666</v>
      </c>
      <c r="AS244" s="98">
        <f t="shared" ref="AS244" si="1401">AVERAGE(AS241:AS243)</f>
        <v>0.23148266666666664</v>
      </c>
      <c r="AT244" s="99">
        <f t="shared" ref="AT244" si="1402">AVERAGE(AT241:AT243)</f>
        <v>0.22438852773613194</v>
      </c>
      <c r="AU244" s="3"/>
    </row>
    <row r="245" spans="1:47">
      <c r="A245" s="3"/>
      <c r="B245" s="12"/>
      <c r="C245" s="11" t="s">
        <v>85</v>
      </c>
      <c r="D245" s="33">
        <v>5</v>
      </c>
      <c r="E245" s="43">
        <v>2</v>
      </c>
      <c r="F245" s="26">
        <v>4</v>
      </c>
      <c r="G245" s="27" t="s">
        <v>48</v>
      </c>
      <c r="H245" s="26">
        <v>4</v>
      </c>
      <c r="I245" s="25">
        <f t="shared" ref="I245:I246" si="1403">SUM(D245:H245)</f>
        <v>15</v>
      </c>
      <c r="J245" s="25">
        <f t="shared" ref="J245:J246" si="1404">SUM(E245:H245)</f>
        <v>10</v>
      </c>
      <c r="K245" s="44">
        <f t="shared" ref="K245:K246" si="1405">J245/I245</f>
        <v>0.66666666666666663</v>
      </c>
      <c r="L245" s="14"/>
      <c r="M245" s="58">
        <v>1.2</v>
      </c>
      <c r="N245" s="59">
        <v>3.5</v>
      </c>
      <c r="O245" s="59">
        <v>2.75</v>
      </c>
      <c r="P245" s="27" t="s">
        <v>48</v>
      </c>
      <c r="Q245" s="59">
        <v>3.75</v>
      </c>
      <c r="R245" s="59">
        <f t="shared" ref="R245:R246" si="1406">SUMPRODUCT(E245:H245,N245:Q245)/SUM(E245:H245)</f>
        <v>3.3</v>
      </c>
      <c r="S245" s="60">
        <f t="shared" ref="S245:S246" si="1407">M245</f>
        <v>1.2</v>
      </c>
      <c r="T245" s="3"/>
      <c r="U245" s="224">
        <v>0</v>
      </c>
      <c r="V245" s="105">
        <v>0</v>
      </c>
      <c r="W245" s="105">
        <v>0</v>
      </c>
      <c r="X245" s="105" t="s">
        <v>48</v>
      </c>
      <c r="Y245" s="105">
        <v>0</v>
      </c>
      <c r="Z245" s="105">
        <f t="shared" ref="Z245:Z246" si="1408">SUMPRODUCT(E245:H245,V245:Y245)/SUM(E245:H245)</f>
        <v>0</v>
      </c>
      <c r="AA245" s="105">
        <f t="shared" ref="AA245:AA246" si="1409">U245</f>
        <v>0</v>
      </c>
      <c r="AB245" s="57">
        <f t="shared" ref="AB245:AB246" si="1410">((Z245*J245)+(AA245*D245))/I245</f>
        <v>0</v>
      </c>
      <c r="AC245" s="3"/>
      <c r="AD245" s="128">
        <v>0.6</v>
      </c>
      <c r="AE245" s="129">
        <v>0</v>
      </c>
      <c r="AF245" s="129">
        <v>0.25</v>
      </c>
      <c r="AG245" s="114" t="s">
        <v>48</v>
      </c>
      <c r="AH245" s="129">
        <v>0</v>
      </c>
      <c r="AI245" s="129">
        <f t="shared" ref="AI245:AI246" si="1411">SUMPRODUCT(E245:H245,AE245:AH245)/SUM(E245:H245)</f>
        <v>0.1</v>
      </c>
      <c r="AJ245" s="129">
        <f t="shared" ref="AJ245:AJ246" si="1412">AD245</f>
        <v>0.6</v>
      </c>
      <c r="AK245" s="130">
        <f t="shared" ref="AK245:AK246" si="1413">((AI245*J245)+(AJ245*D245))/I245</f>
        <v>0.26666666666666666</v>
      </c>
      <c r="AL245" s="3"/>
      <c r="AM245" s="103">
        <f t="shared" ref="AM245:AM246" si="1414">U245+AD245</f>
        <v>0.6</v>
      </c>
      <c r="AN245" s="104">
        <f t="shared" ref="AN245" si="1415">V245+AE245</f>
        <v>0</v>
      </c>
      <c r="AO245" s="104">
        <f t="shared" ref="AO245:AO246" si="1416">W245+AF245</f>
        <v>0.25</v>
      </c>
      <c r="AP245" s="132" t="s">
        <v>48</v>
      </c>
      <c r="AQ245" s="104">
        <f t="shared" ref="AQ245:AQ246" si="1417">Y245+AH245</f>
        <v>0</v>
      </c>
      <c r="AR245" s="105">
        <f t="shared" ref="AR245:AR246" si="1418">SUMPRODUCT(E245:H245,AN245:AQ245)/SUM(E245:H245)</f>
        <v>0.1</v>
      </c>
      <c r="AS245" s="105">
        <f t="shared" ref="AS245:AS246" si="1419">AM245</f>
        <v>0.6</v>
      </c>
      <c r="AT245" s="57">
        <f t="shared" ref="AT245:AT246" si="1420">((AR245*J245)+(AS245*D245))/I245</f>
        <v>0.26666666666666666</v>
      </c>
      <c r="AU245" s="3"/>
    </row>
    <row r="246" spans="1:47" ht="15.95" thickBot="1">
      <c r="A246" s="3"/>
      <c r="B246" s="12"/>
      <c r="C246" s="11" t="s">
        <v>85</v>
      </c>
      <c r="D246" s="33">
        <v>10</v>
      </c>
      <c r="E246" s="27" t="s">
        <v>48</v>
      </c>
      <c r="F246" s="26">
        <v>2</v>
      </c>
      <c r="G246" s="26">
        <v>3</v>
      </c>
      <c r="H246" s="26">
        <v>4</v>
      </c>
      <c r="I246" s="25">
        <f t="shared" si="1403"/>
        <v>19</v>
      </c>
      <c r="J246" s="25">
        <f t="shared" si="1404"/>
        <v>9</v>
      </c>
      <c r="K246" s="44">
        <f t="shared" si="1405"/>
        <v>0.47368421052631576</v>
      </c>
      <c r="L246" s="14"/>
      <c r="M246" s="10">
        <v>1.7</v>
      </c>
      <c r="N246" s="27" t="s">
        <v>48</v>
      </c>
      <c r="O246" s="9">
        <v>3.5</v>
      </c>
      <c r="P246" s="9">
        <v>3.33</v>
      </c>
      <c r="Q246" s="9">
        <v>3.75</v>
      </c>
      <c r="R246" s="9">
        <f t="shared" si="1406"/>
        <v>3.5544444444444445</v>
      </c>
      <c r="S246" s="8">
        <f t="shared" si="1407"/>
        <v>1.7</v>
      </c>
      <c r="T246" s="3"/>
      <c r="U246" s="100">
        <v>0.1</v>
      </c>
      <c r="V246" s="101" t="s">
        <v>48</v>
      </c>
      <c r="W246" s="101">
        <v>0</v>
      </c>
      <c r="X246" s="101">
        <v>0</v>
      </c>
      <c r="Y246" s="101">
        <v>0</v>
      </c>
      <c r="Z246" s="101">
        <f t="shared" si="1408"/>
        <v>0</v>
      </c>
      <c r="AA246" s="101">
        <f t="shared" si="1409"/>
        <v>0.1</v>
      </c>
      <c r="AB246" s="50">
        <f t="shared" si="1410"/>
        <v>5.2631578947368418E-2</v>
      </c>
      <c r="AC246" s="3"/>
      <c r="AD246" s="128">
        <v>0.4</v>
      </c>
      <c r="AE246" s="114" t="s">
        <v>48</v>
      </c>
      <c r="AF246" s="129">
        <v>0</v>
      </c>
      <c r="AG246" s="129">
        <v>0</v>
      </c>
      <c r="AH246" s="129">
        <v>0</v>
      </c>
      <c r="AI246" s="129">
        <f t="shared" si="1411"/>
        <v>0</v>
      </c>
      <c r="AJ246" s="129">
        <f t="shared" si="1412"/>
        <v>0.4</v>
      </c>
      <c r="AK246" s="130">
        <f t="shared" si="1413"/>
        <v>0.21052631578947367</v>
      </c>
      <c r="AL246" s="3"/>
      <c r="AM246" s="100">
        <f t="shared" si="1414"/>
        <v>0.5</v>
      </c>
      <c r="AN246" s="129" t="s">
        <v>48</v>
      </c>
      <c r="AO246" s="101">
        <f t="shared" si="1416"/>
        <v>0</v>
      </c>
      <c r="AP246" s="101">
        <f t="shared" ref="AP246" si="1421">X246+AG246</f>
        <v>0</v>
      </c>
      <c r="AQ246" s="102">
        <f t="shared" si="1417"/>
        <v>0</v>
      </c>
      <c r="AR246" s="102">
        <f t="shared" si="1418"/>
        <v>0</v>
      </c>
      <c r="AS246" s="102">
        <f t="shared" si="1419"/>
        <v>0.5</v>
      </c>
      <c r="AT246" s="44">
        <f t="shared" si="1420"/>
        <v>0.26315789473684209</v>
      </c>
      <c r="AU246" s="3"/>
    </row>
    <row r="247" spans="1:47" ht="15.95" thickBot="1">
      <c r="A247" s="3"/>
      <c r="B247" s="255" t="s">
        <v>85</v>
      </c>
      <c r="C247" s="256"/>
      <c r="D247" s="45">
        <f>SUM(D245:D246)</f>
        <v>15</v>
      </c>
      <c r="E247" s="7">
        <f t="shared" ref="E247:J247" si="1422">SUM(E245:E246)</f>
        <v>2</v>
      </c>
      <c r="F247" s="7">
        <f t="shared" si="1422"/>
        <v>6</v>
      </c>
      <c r="G247" s="7">
        <f t="shared" si="1422"/>
        <v>3</v>
      </c>
      <c r="H247" s="7">
        <f t="shared" si="1422"/>
        <v>8</v>
      </c>
      <c r="I247" s="7">
        <f t="shared" si="1422"/>
        <v>34</v>
      </c>
      <c r="J247" s="7">
        <f t="shared" si="1422"/>
        <v>19</v>
      </c>
      <c r="K247" s="6">
        <f>AVERAGE(K245:K246)</f>
        <v>0.57017543859649122</v>
      </c>
      <c r="L247" s="14"/>
      <c r="M247" s="164">
        <f t="shared" ref="M247:S247" si="1423">AVERAGE(M245:M246)</f>
        <v>1.45</v>
      </c>
      <c r="N247" s="165">
        <f t="shared" si="1423"/>
        <v>3.5</v>
      </c>
      <c r="O247" s="165">
        <f t="shared" si="1423"/>
        <v>3.125</v>
      </c>
      <c r="P247" s="165">
        <f t="shared" si="1423"/>
        <v>3.33</v>
      </c>
      <c r="Q247" s="165">
        <f t="shared" si="1423"/>
        <v>3.75</v>
      </c>
      <c r="R247" s="165">
        <f t="shared" si="1423"/>
        <v>3.4272222222222224</v>
      </c>
      <c r="S247" s="166">
        <f t="shared" si="1423"/>
        <v>1.45</v>
      </c>
      <c r="T247" s="3"/>
      <c r="U247" s="97">
        <f t="shared" ref="U247" si="1424">AVERAGE(U245:U246)</f>
        <v>0.05</v>
      </c>
      <c r="V247" s="98">
        <f t="shared" ref="V247" si="1425">AVERAGE(V245:V246)</f>
        <v>0</v>
      </c>
      <c r="W247" s="98">
        <f t="shared" ref="W247" si="1426">AVERAGE(W245:W246)</f>
        <v>0</v>
      </c>
      <c r="X247" s="98">
        <f t="shared" ref="X247" si="1427">AVERAGE(X245:X246)</f>
        <v>0</v>
      </c>
      <c r="Y247" s="98">
        <f t="shared" ref="Y247" si="1428">AVERAGE(Y245:Y246)</f>
        <v>0</v>
      </c>
      <c r="Z247" s="98">
        <f t="shared" ref="Z247" si="1429">AVERAGE(Z245:Z246)</f>
        <v>0</v>
      </c>
      <c r="AA247" s="98">
        <f t="shared" ref="AA247" si="1430">AVERAGE(AA245:AA246)</f>
        <v>0.05</v>
      </c>
      <c r="AB247" s="99">
        <f t="shared" ref="AB247" si="1431">AVERAGE(AB245:AB246)</f>
        <v>2.6315789473684209E-2</v>
      </c>
      <c r="AC247" s="3"/>
      <c r="AD247" s="236">
        <f t="shared" ref="AD247" si="1432">AVERAGE(AD245:AD246)</f>
        <v>0.5</v>
      </c>
      <c r="AE247" s="127">
        <f t="shared" ref="AE247" si="1433">AVERAGE(AE245:AE246)</f>
        <v>0</v>
      </c>
      <c r="AF247" s="127">
        <f t="shared" ref="AF247" si="1434">AVERAGE(AF245:AF246)</f>
        <v>0.125</v>
      </c>
      <c r="AG247" s="127">
        <f t="shared" ref="AG247" si="1435">AVERAGE(AG245:AG246)</f>
        <v>0</v>
      </c>
      <c r="AH247" s="127">
        <f t="shared" ref="AH247" si="1436">AVERAGE(AH245:AH246)</f>
        <v>0</v>
      </c>
      <c r="AI247" s="127">
        <f t="shared" ref="AI247" si="1437">AVERAGE(AI245:AI246)</f>
        <v>0.05</v>
      </c>
      <c r="AJ247" s="127">
        <f t="shared" ref="AJ247" si="1438">AVERAGE(AJ245:AJ246)</f>
        <v>0.5</v>
      </c>
      <c r="AK247" s="99">
        <f t="shared" ref="AK247" si="1439">AVERAGE(AK245:AK246)</f>
        <v>0.23859649122807017</v>
      </c>
      <c r="AL247" s="3"/>
      <c r="AM247" s="97">
        <f t="shared" ref="AM247" si="1440">AVERAGE(AM245:AM246)</f>
        <v>0.55000000000000004</v>
      </c>
      <c r="AN247" s="98">
        <f t="shared" ref="AN247" si="1441">AVERAGE(AN245:AN246)</f>
        <v>0</v>
      </c>
      <c r="AO247" s="98">
        <f t="shared" ref="AO247" si="1442">AVERAGE(AO245:AO246)</f>
        <v>0.125</v>
      </c>
      <c r="AP247" s="98">
        <f t="shared" ref="AP247" si="1443">AVERAGE(AP245:AP246)</f>
        <v>0</v>
      </c>
      <c r="AQ247" s="98">
        <f t="shared" ref="AQ247" si="1444">AVERAGE(AQ245:AQ246)</f>
        <v>0</v>
      </c>
      <c r="AR247" s="98">
        <f t="shared" ref="AR247" si="1445">AVERAGE(AR245:AR246)</f>
        <v>0.05</v>
      </c>
      <c r="AS247" s="98">
        <f t="shared" ref="AS247" si="1446">AVERAGE(AS245:AS246)</f>
        <v>0.55000000000000004</v>
      </c>
      <c r="AT247" s="99">
        <f t="shared" ref="AT247" si="1447">AVERAGE(AT245:AT246)</f>
        <v>0.26491228070175438</v>
      </c>
      <c r="AU247" s="3"/>
    </row>
    <row r="248" spans="1:47">
      <c r="A248" s="3"/>
      <c r="B248" s="53"/>
      <c r="C248" s="51" t="s">
        <v>86</v>
      </c>
      <c r="D248" s="81">
        <v>16</v>
      </c>
      <c r="E248" s="81">
        <v>1</v>
      </c>
      <c r="F248" s="81">
        <v>5</v>
      </c>
      <c r="G248" s="81">
        <v>2</v>
      </c>
      <c r="H248" s="82" t="s">
        <v>48</v>
      </c>
      <c r="I248" s="83">
        <f t="shared" ref="I248:I275" si="1448">SUM(D248:H248)</f>
        <v>24</v>
      </c>
      <c r="J248" s="83">
        <f t="shared" ref="J248:J275" si="1449">SUM(E248:H248)</f>
        <v>8</v>
      </c>
      <c r="K248" s="84">
        <f t="shared" ref="K248:K275" si="1450">J248/I248</f>
        <v>0.33333333333333331</v>
      </c>
      <c r="L248" s="14"/>
      <c r="M248" s="158">
        <v>2.19</v>
      </c>
      <c r="N248" s="159">
        <v>3</v>
      </c>
      <c r="O248" s="159">
        <v>3.6</v>
      </c>
      <c r="P248" s="159">
        <v>3.5</v>
      </c>
      <c r="Q248" s="159" t="s">
        <v>48</v>
      </c>
      <c r="R248" s="159">
        <f>SUMPRODUCT(E248:H248,N248:Q248)/SUM(E248:H248)</f>
        <v>3.5</v>
      </c>
      <c r="S248" s="160">
        <f t="shared" ref="S248:S275" si="1451">M248</f>
        <v>2.19</v>
      </c>
      <c r="T248" s="3"/>
      <c r="U248" s="225">
        <v>0.125</v>
      </c>
      <c r="V248" s="226">
        <v>0</v>
      </c>
      <c r="W248" s="226">
        <v>0</v>
      </c>
      <c r="X248" s="226">
        <v>0</v>
      </c>
      <c r="Y248" s="119" t="s">
        <v>48</v>
      </c>
      <c r="Z248" s="119">
        <f t="shared" ref="Z248" si="1452">SUMPRODUCT(E248:H248,V248:Y248)/SUM(E248:H248)</f>
        <v>0</v>
      </c>
      <c r="AA248" s="119">
        <f t="shared" ref="AA248:AA275" si="1453">U248</f>
        <v>0.125</v>
      </c>
      <c r="AB248" s="120">
        <f t="shared" si="1286"/>
        <v>8.3333333333333329E-2</v>
      </c>
      <c r="AC248" s="3"/>
      <c r="AD248" s="109">
        <v>0.1875</v>
      </c>
      <c r="AE248" s="110">
        <v>0</v>
      </c>
      <c r="AF248" s="110">
        <v>0</v>
      </c>
      <c r="AG248" s="110">
        <v>0</v>
      </c>
      <c r="AH248" s="111" t="s">
        <v>48</v>
      </c>
      <c r="AI248" s="111">
        <f t="shared" ref="AI248" si="1454">SUMPRODUCT(E248:H248,AE248:AH248)/SUM(E248:H248)</f>
        <v>0</v>
      </c>
      <c r="AJ248" s="111">
        <f t="shared" ref="AJ248:AJ275" si="1455">AD248</f>
        <v>0.1875</v>
      </c>
      <c r="AK248" s="112">
        <f t="shared" ref="AK248" si="1456">((AI248*J248)+(AJ248*D248))/I248</f>
        <v>0.125</v>
      </c>
      <c r="AL248" s="3"/>
      <c r="AM248" s="118">
        <f>U248+AD248</f>
        <v>0.3125</v>
      </c>
      <c r="AN248" s="119">
        <f>V248+AE248</f>
        <v>0</v>
      </c>
      <c r="AO248" s="119">
        <f>W248+AF248</f>
        <v>0</v>
      </c>
      <c r="AP248" s="119">
        <f>X248+AG248</f>
        <v>0</v>
      </c>
      <c r="AQ248" s="119" t="s">
        <v>48</v>
      </c>
      <c r="AR248" s="119">
        <f t="shared" ref="AR248" si="1457">SUMPRODUCT(E248:H248,AN248:AQ248)/SUM(E248:H248)</f>
        <v>0</v>
      </c>
      <c r="AS248" s="119">
        <f t="shared" ref="AS248:AS275" si="1458">AM248</f>
        <v>0.3125</v>
      </c>
      <c r="AT248" s="120">
        <f t="shared" ref="AT248" si="1459">((AR248*J248)+(AS248*D248))/I248</f>
        <v>0.20833333333333334</v>
      </c>
      <c r="AU248" s="3"/>
    </row>
    <row r="249" spans="1:47">
      <c r="A249" s="3"/>
      <c r="B249" s="53"/>
      <c r="C249" s="51" t="s">
        <v>86</v>
      </c>
      <c r="D249" s="85">
        <v>25</v>
      </c>
      <c r="E249" s="86" t="s">
        <v>48</v>
      </c>
      <c r="F249" s="86" t="s">
        <v>48</v>
      </c>
      <c r="G249" s="86" t="s">
        <v>48</v>
      </c>
      <c r="H249" s="87" t="s">
        <v>48</v>
      </c>
      <c r="I249" s="48">
        <f t="shared" si="1448"/>
        <v>25</v>
      </c>
      <c r="J249" s="48">
        <f t="shared" si="1449"/>
        <v>0</v>
      </c>
      <c r="K249" s="88">
        <f t="shared" si="1450"/>
        <v>0</v>
      </c>
      <c r="L249" s="14"/>
      <c r="M249" s="76">
        <v>3</v>
      </c>
      <c r="N249" s="27" t="s">
        <v>48</v>
      </c>
      <c r="O249" s="27" t="s">
        <v>48</v>
      </c>
      <c r="P249" s="27" t="s">
        <v>48</v>
      </c>
      <c r="Q249" s="27" t="s">
        <v>48</v>
      </c>
      <c r="R249" s="27" t="s">
        <v>48</v>
      </c>
      <c r="S249" s="77">
        <f t="shared" si="1451"/>
        <v>3</v>
      </c>
      <c r="T249" s="3"/>
      <c r="U249" s="135">
        <v>0.12</v>
      </c>
      <c r="V249" s="114" t="s">
        <v>48</v>
      </c>
      <c r="W249" s="114" t="s">
        <v>48</v>
      </c>
      <c r="X249" s="114" t="s">
        <v>48</v>
      </c>
      <c r="Y249" s="114" t="s">
        <v>48</v>
      </c>
      <c r="Z249" s="114" t="s">
        <v>48</v>
      </c>
      <c r="AA249" s="114">
        <f t="shared" si="1453"/>
        <v>0.12</v>
      </c>
      <c r="AB249" s="115">
        <f>AA249</f>
        <v>0.12</v>
      </c>
      <c r="AC249" s="3"/>
      <c r="AD249" s="135">
        <v>0.04</v>
      </c>
      <c r="AE249" s="114" t="s">
        <v>48</v>
      </c>
      <c r="AF249" s="114" t="s">
        <v>48</v>
      </c>
      <c r="AG249" s="114" t="s">
        <v>48</v>
      </c>
      <c r="AH249" s="114" t="s">
        <v>48</v>
      </c>
      <c r="AI249" s="114" t="s">
        <v>48</v>
      </c>
      <c r="AJ249" s="114">
        <f t="shared" si="1455"/>
        <v>0.04</v>
      </c>
      <c r="AK249" s="115">
        <f>AJ249</f>
        <v>0.04</v>
      </c>
      <c r="AL249" s="3"/>
      <c r="AM249" s="113">
        <f t="shared" ref="AM249:AM275" si="1460">U249+AD249</f>
        <v>0.16</v>
      </c>
      <c r="AN249" s="114" t="s">
        <v>48</v>
      </c>
      <c r="AO249" s="114" t="s">
        <v>48</v>
      </c>
      <c r="AP249" s="102" t="s">
        <v>48</v>
      </c>
      <c r="AQ249" s="114" t="s">
        <v>48</v>
      </c>
      <c r="AR249" s="114" t="s">
        <v>48</v>
      </c>
      <c r="AS249" s="114">
        <f t="shared" si="1458"/>
        <v>0.16</v>
      </c>
      <c r="AT249" s="44" t="s">
        <v>48</v>
      </c>
      <c r="AU249" s="3"/>
    </row>
    <row r="250" spans="1:47">
      <c r="A250" s="3"/>
      <c r="B250" s="53"/>
      <c r="C250" s="51" t="s">
        <v>86</v>
      </c>
      <c r="D250" s="85">
        <v>24</v>
      </c>
      <c r="E250" s="86" t="s">
        <v>48</v>
      </c>
      <c r="F250" s="86" t="s">
        <v>48</v>
      </c>
      <c r="G250" s="86" t="s">
        <v>48</v>
      </c>
      <c r="H250" s="87" t="s">
        <v>48</v>
      </c>
      <c r="I250" s="48">
        <f t="shared" si="1448"/>
        <v>24</v>
      </c>
      <c r="J250" s="48">
        <f t="shared" si="1449"/>
        <v>0</v>
      </c>
      <c r="K250" s="88">
        <f t="shared" si="1450"/>
        <v>0</v>
      </c>
      <c r="L250" s="14"/>
      <c r="M250" s="76">
        <v>3.46</v>
      </c>
      <c r="N250" s="27" t="s">
        <v>48</v>
      </c>
      <c r="O250" s="27" t="s">
        <v>48</v>
      </c>
      <c r="P250" s="27" t="s">
        <v>48</v>
      </c>
      <c r="Q250" s="27" t="s">
        <v>48</v>
      </c>
      <c r="R250" s="27" t="s">
        <v>48</v>
      </c>
      <c r="S250" s="77">
        <f t="shared" si="1451"/>
        <v>3.46</v>
      </c>
      <c r="T250" s="3"/>
      <c r="U250" s="135">
        <v>0</v>
      </c>
      <c r="V250" s="114" t="s">
        <v>48</v>
      </c>
      <c r="W250" s="114" t="s">
        <v>48</v>
      </c>
      <c r="X250" s="114" t="s">
        <v>48</v>
      </c>
      <c r="Y250" s="114" t="s">
        <v>48</v>
      </c>
      <c r="Z250" s="114" t="s">
        <v>48</v>
      </c>
      <c r="AA250" s="114">
        <f t="shared" si="1453"/>
        <v>0</v>
      </c>
      <c r="AB250" s="115">
        <f>AA250</f>
        <v>0</v>
      </c>
      <c r="AC250" s="3"/>
      <c r="AD250" s="135">
        <v>0</v>
      </c>
      <c r="AE250" s="114" t="s">
        <v>48</v>
      </c>
      <c r="AF250" s="114" t="s">
        <v>48</v>
      </c>
      <c r="AG250" s="114" t="s">
        <v>48</v>
      </c>
      <c r="AH250" s="114" t="s">
        <v>48</v>
      </c>
      <c r="AI250" s="114" t="s">
        <v>48</v>
      </c>
      <c r="AJ250" s="114">
        <f t="shared" si="1455"/>
        <v>0</v>
      </c>
      <c r="AK250" s="115">
        <f>AJ250</f>
        <v>0</v>
      </c>
      <c r="AL250" s="3"/>
      <c r="AM250" s="113">
        <f t="shared" si="1460"/>
        <v>0</v>
      </c>
      <c r="AN250" s="114" t="s">
        <v>48</v>
      </c>
      <c r="AO250" s="114" t="s">
        <v>48</v>
      </c>
      <c r="AP250" s="102" t="s">
        <v>48</v>
      </c>
      <c r="AQ250" s="114" t="s">
        <v>48</v>
      </c>
      <c r="AR250" s="114" t="s">
        <v>48</v>
      </c>
      <c r="AS250" s="114">
        <f t="shared" si="1458"/>
        <v>0</v>
      </c>
      <c r="AT250" s="44" t="s">
        <v>48</v>
      </c>
      <c r="AU250" s="3"/>
    </row>
    <row r="251" spans="1:47">
      <c r="A251" s="3"/>
      <c r="B251" s="53"/>
      <c r="C251" s="51" t="s">
        <v>86</v>
      </c>
      <c r="D251" s="85">
        <v>22</v>
      </c>
      <c r="E251" s="85">
        <v>2</v>
      </c>
      <c r="F251" s="86" t="s">
        <v>48</v>
      </c>
      <c r="G251" s="87" t="s">
        <v>48</v>
      </c>
      <c r="H251" s="87" t="s">
        <v>48</v>
      </c>
      <c r="I251" s="48">
        <f t="shared" si="1448"/>
        <v>24</v>
      </c>
      <c r="J251" s="48">
        <f t="shared" si="1449"/>
        <v>2</v>
      </c>
      <c r="K251" s="88">
        <f t="shared" si="1450"/>
        <v>8.3333333333333329E-2</v>
      </c>
      <c r="L251" s="14"/>
      <c r="M251" s="76">
        <v>2.27</v>
      </c>
      <c r="N251" s="27">
        <v>4</v>
      </c>
      <c r="O251" s="27" t="s">
        <v>48</v>
      </c>
      <c r="P251" s="27" t="s">
        <v>48</v>
      </c>
      <c r="Q251" s="27" t="s">
        <v>48</v>
      </c>
      <c r="R251" s="27">
        <f t="shared" ref="R251:R259" si="1461">SUMPRODUCT(E251:H251,N251:Q251)/SUM(E251:H251)</f>
        <v>4</v>
      </c>
      <c r="S251" s="77">
        <f t="shared" si="1451"/>
        <v>2.27</v>
      </c>
      <c r="T251" s="3"/>
      <c r="U251" s="135">
        <v>9.0899999999999995E-2</v>
      </c>
      <c r="V251" s="121">
        <v>0</v>
      </c>
      <c r="W251" s="114" t="s">
        <v>48</v>
      </c>
      <c r="X251" s="114" t="s">
        <v>48</v>
      </c>
      <c r="Y251" s="114" t="s">
        <v>48</v>
      </c>
      <c r="Z251" s="114">
        <f t="shared" ref="Z251:Z259" si="1462">SUMPRODUCT(E251:H251,V251:Y251)/SUM(E251:H251)</f>
        <v>0</v>
      </c>
      <c r="AA251" s="114">
        <f t="shared" si="1453"/>
        <v>9.0899999999999995E-2</v>
      </c>
      <c r="AB251" s="115">
        <f t="shared" ref="AB251:AB259" si="1463">((Z251*J251)+(AA251*D251))/I251</f>
        <v>8.3324999999999996E-2</v>
      </c>
      <c r="AC251" s="3"/>
      <c r="AD251" s="135">
        <v>0.2727</v>
      </c>
      <c r="AE251" s="121">
        <v>0</v>
      </c>
      <c r="AF251" s="114" t="s">
        <v>48</v>
      </c>
      <c r="AG251" s="114" t="s">
        <v>48</v>
      </c>
      <c r="AH251" s="114" t="s">
        <v>48</v>
      </c>
      <c r="AI251" s="114">
        <f t="shared" ref="AI251:AI259" si="1464">SUMPRODUCT(E251:H251,AE251:AH251)/SUM(E251:H251)</f>
        <v>0</v>
      </c>
      <c r="AJ251" s="114">
        <f t="shared" si="1455"/>
        <v>0.2727</v>
      </c>
      <c r="AK251" s="115">
        <f t="shared" ref="AK251:AK259" si="1465">((AI251*J251)+(AJ251*D251))/I251</f>
        <v>0.24997499999999997</v>
      </c>
      <c r="AL251" s="3"/>
      <c r="AM251" s="113">
        <f t="shared" si="1460"/>
        <v>0.36359999999999998</v>
      </c>
      <c r="AN251" s="114">
        <f>V251+AE251</f>
        <v>0</v>
      </c>
      <c r="AO251" s="114" t="s">
        <v>48</v>
      </c>
      <c r="AP251" s="102" t="s">
        <v>48</v>
      </c>
      <c r="AQ251" s="114" t="s">
        <v>48</v>
      </c>
      <c r="AR251" s="114">
        <f t="shared" ref="AR251:AR259" si="1466">SUMPRODUCT(E251:H251,AN251:AQ251)/SUM(E251:H251)</f>
        <v>0</v>
      </c>
      <c r="AS251" s="114">
        <f t="shared" si="1458"/>
        <v>0.36359999999999998</v>
      </c>
      <c r="AT251" s="115">
        <f t="shared" ref="AT251:AT259" si="1467">((AR251*J251)+(AS251*D251))/I251</f>
        <v>0.33329999999999999</v>
      </c>
      <c r="AU251" s="3"/>
    </row>
    <row r="252" spans="1:47">
      <c r="A252" s="3"/>
      <c r="B252" s="53"/>
      <c r="C252" s="51" t="s">
        <v>86</v>
      </c>
      <c r="D252" s="85">
        <v>24</v>
      </c>
      <c r="E252" s="86" t="s">
        <v>48</v>
      </c>
      <c r="F252" s="85">
        <v>1</v>
      </c>
      <c r="G252" s="87" t="s">
        <v>48</v>
      </c>
      <c r="H252" s="87" t="s">
        <v>48</v>
      </c>
      <c r="I252" s="48">
        <f t="shared" si="1448"/>
        <v>25</v>
      </c>
      <c r="J252" s="48">
        <f t="shared" si="1449"/>
        <v>1</v>
      </c>
      <c r="K252" s="88">
        <f t="shared" si="1450"/>
        <v>0.04</v>
      </c>
      <c r="L252" s="14"/>
      <c r="M252" s="76">
        <v>2.88</v>
      </c>
      <c r="N252" s="27" t="s">
        <v>48</v>
      </c>
      <c r="O252" s="27">
        <v>4</v>
      </c>
      <c r="P252" s="27" t="s">
        <v>48</v>
      </c>
      <c r="Q252" s="27" t="s">
        <v>48</v>
      </c>
      <c r="R252" s="27">
        <f t="shared" si="1461"/>
        <v>4</v>
      </c>
      <c r="S252" s="77">
        <f t="shared" si="1451"/>
        <v>2.88</v>
      </c>
      <c r="T252" s="3"/>
      <c r="U252" s="135">
        <v>0.125</v>
      </c>
      <c r="V252" s="114" t="s">
        <v>48</v>
      </c>
      <c r="W252" s="121">
        <v>0</v>
      </c>
      <c r="X252" s="114" t="s">
        <v>48</v>
      </c>
      <c r="Y252" s="114" t="s">
        <v>48</v>
      </c>
      <c r="Z252" s="114">
        <f t="shared" si="1462"/>
        <v>0</v>
      </c>
      <c r="AA252" s="114">
        <f t="shared" si="1453"/>
        <v>0.125</v>
      </c>
      <c r="AB252" s="115">
        <f t="shared" si="1463"/>
        <v>0.12</v>
      </c>
      <c r="AC252" s="3"/>
      <c r="AD252" s="135">
        <v>8.3299999999999999E-2</v>
      </c>
      <c r="AE252" s="114" t="s">
        <v>48</v>
      </c>
      <c r="AF252" s="121">
        <v>0</v>
      </c>
      <c r="AG252" s="114" t="s">
        <v>48</v>
      </c>
      <c r="AH252" s="114" t="s">
        <v>48</v>
      </c>
      <c r="AI252" s="114">
        <f t="shared" si="1464"/>
        <v>0</v>
      </c>
      <c r="AJ252" s="114">
        <f t="shared" si="1455"/>
        <v>8.3299999999999999E-2</v>
      </c>
      <c r="AK252" s="115">
        <f t="shared" si="1465"/>
        <v>7.9967999999999997E-2</v>
      </c>
      <c r="AL252" s="3"/>
      <c r="AM252" s="113">
        <f t="shared" si="1460"/>
        <v>0.20829999999999999</v>
      </c>
      <c r="AN252" s="114" t="s">
        <v>48</v>
      </c>
      <c r="AO252" s="114">
        <f t="shared" ref="AO252:AO259" si="1468">W252+AF252</f>
        <v>0</v>
      </c>
      <c r="AP252" s="102" t="s">
        <v>48</v>
      </c>
      <c r="AQ252" s="114" t="s">
        <v>48</v>
      </c>
      <c r="AR252" s="114">
        <f t="shared" si="1466"/>
        <v>0</v>
      </c>
      <c r="AS252" s="114">
        <f t="shared" si="1458"/>
        <v>0.20829999999999999</v>
      </c>
      <c r="AT252" s="115">
        <f t="shared" si="1467"/>
        <v>0.19996800000000001</v>
      </c>
      <c r="AU252" s="3"/>
    </row>
    <row r="253" spans="1:47">
      <c r="A253" s="3"/>
      <c r="B253" s="53"/>
      <c r="C253" s="51" t="s">
        <v>86</v>
      </c>
      <c r="D253" s="85">
        <v>10</v>
      </c>
      <c r="E253" s="85">
        <v>9</v>
      </c>
      <c r="F253" s="85">
        <v>1</v>
      </c>
      <c r="G253" s="85">
        <v>4</v>
      </c>
      <c r="H253" s="89">
        <v>1</v>
      </c>
      <c r="I253" s="48">
        <f t="shared" si="1448"/>
        <v>25</v>
      </c>
      <c r="J253" s="48">
        <f t="shared" si="1449"/>
        <v>15</v>
      </c>
      <c r="K253" s="88">
        <f t="shared" si="1450"/>
        <v>0.6</v>
      </c>
      <c r="L253" s="14"/>
      <c r="M253" s="76">
        <v>2.7</v>
      </c>
      <c r="N253" s="27">
        <v>2.67</v>
      </c>
      <c r="O253" s="27">
        <v>4</v>
      </c>
      <c r="P253" s="27">
        <v>3.5</v>
      </c>
      <c r="Q253" s="27">
        <v>4</v>
      </c>
      <c r="R253" s="27">
        <f t="shared" si="1461"/>
        <v>3.0686666666666667</v>
      </c>
      <c r="S253" s="77">
        <f t="shared" si="1451"/>
        <v>2.7</v>
      </c>
      <c r="T253" s="3"/>
      <c r="U253" s="135">
        <v>0</v>
      </c>
      <c r="V253" s="121">
        <v>0.1111</v>
      </c>
      <c r="W253" s="121">
        <v>0</v>
      </c>
      <c r="X253" s="121">
        <v>0</v>
      </c>
      <c r="Y253" s="114">
        <v>0</v>
      </c>
      <c r="Z253" s="114">
        <f t="shared" si="1462"/>
        <v>6.6659999999999997E-2</v>
      </c>
      <c r="AA253" s="114">
        <f t="shared" si="1453"/>
        <v>0</v>
      </c>
      <c r="AB253" s="115">
        <f t="shared" si="1463"/>
        <v>3.9996000000000004E-2</v>
      </c>
      <c r="AC253" s="3"/>
      <c r="AD253" s="135">
        <v>0.2</v>
      </c>
      <c r="AE253" s="121">
        <v>0.1111</v>
      </c>
      <c r="AF253" s="121">
        <v>0</v>
      </c>
      <c r="AG253" s="121">
        <v>0</v>
      </c>
      <c r="AH253" s="114">
        <v>0</v>
      </c>
      <c r="AI253" s="114">
        <f t="shared" si="1464"/>
        <v>6.6659999999999997E-2</v>
      </c>
      <c r="AJ253" s="114">
        <f t="shared" si="1455"/>
        <v>0.2</v>
      </c>
      <c r="AK253" s="115">
        <f t="shared" si="1465"/>
        <v>0.11999600000000001</v>
      </c>
      <c r="AL253" s="3"/>
      <c r="AM253" s="113">
        <f t="shared" si="1460"/>
        <v>0.2</v>
      </c>
      <c r="AN253" s="114">
        <f>V253+AE253</f>
        <v>0.22220000000000001</v>
      </c>
      <c r="AO253" s="114">
        <f t="shared" si="1468"/>
        <v>0</v>
      </c>
      <c r="AP253" s="114">
        <f>X253+AG253</f>
        <v>0</v>
      </c>
      <c r="AQ253" s="114">
        <f>Y253+AH253</f>
        <v>0</v>
      </c>
      <c r="AR253" s="114">
        <f t="shared" si="1466"/>
        <v>0.13331999999999999</v>
      </c>
      <c r="AS253" s="114">
        <f t="shared" si="1458"/>
        <v>0.2</v>
      </c>
      <c r="AT253" s="115">
        <f t="shared" si="1467"/>
        <v>0.159992</v>
      </c>
      <c r="AU253" s="3"/>
    </row>
    <row r="254" spans="1:47">
      <c r="A254" s="3"/>
      <c r="B254" s="53"/>
      <c r="C254" s="51" t="s">
        <v>86</v>
      </c>
      <c r="D254" s="85">
        <v>13</v>
      </c>
      <c r="E254" s="85">
        <v>8</v>
      </c>
      <c r="F254" s="85">
        <v>4</v>
      </c>
      <c r="G254" s="87" t="s">
        <v>48</v>
      </c>
      <c r="H254" s="86" t="s">
        <v>48</v>
      </c>
      <c r="I254" s="48">
        <f t="shared" si="1448"/>
        <v>25</v>
      </c>
      <c r="J254" s="48">
        <f t="shared" si="1449"/>
        <v>12</v>
      </c>
      <c r="K254" s="88">
        <f t="shared" si="1450"/>
        <v>0.48</v>
      </c>
      <c r="L254" s="14"/>
      <c r="M254" s="76">
        <v>1.69</v>
      </c>
      <c r="N254" s="27">
        <v>2.88</v>
      </c>
      <c r="O254" s="27">
        <v>3</v>
      </c>
      <c r="P254" s="27" t="s">
        <v>48</v>
      </c>
      <c r="Q254" s="27" t="s">
        <v>48</v>
      </c>
      <c r="R254" s="27">
        <f t="shared" si="1461"/>
        <v>2.92</v>
      </c>
      <c r="S254" s="77">
        <f t="shared" si="1451"/>
        <v>1.69</v>
      </c>
      <c r="T254" s="3"/>
      <c r="U254" s="135">
        <v>0.23080000000000001</v>
      </c>
      <c r="V254" s="121">
        <v>0.125</v>
      </c>
      <c r="W254" s="121">
        <v>0</v>
      </c>
      <c r="X254" s="114" t="s">
        <v>48</v>
      </c>
      <c r="Y254" s="114" t="s">
        <v>48</v>
      </c>
      <c r="Z254" s="114">
        <f t="shared" si="1462"/>
        <v>8.3333333333333329E-2</v>
      </c>
      <c r="AA254" s="114">
        <f t="shared" si="1453"/>
        <v>0.23080000000000001</v>
      </c>
      <c r="AB254" s="115">
        <f t="shared" si="1463"/>
        <v>0.16001599999999999</v>
      </c>
      <c r="AC254" s="3"/>
      <c r="AD254" s="135">
        <v>0.23080000000000001</v>
      </c>
      <c r="AE254" s="121">
        <v>0</v>
      </c>
      <c r="AF254" s="121">
        <v>0.25</v>
      </c>
      <c r="AG254" s="114" t="s">
        <v>48</v>
      </c>
      <c r="AH254" s="114" t="s">
        <v>48</v>
      </c>
      <c r="AI254" s="114">
        <f t="shared" si="1464"/>
        <v>8.3333333333333329E-2</v>
      </c>
      <c r="AJ254" s="114">
        <f t="shared" si="1455"/>
        <v>0.23080000000000001</v>
      </c>
      <c r="AK254" s="115">
        <f t="shared" si="1465"/>
        <v>0.16001599999999999</v>
      </c>
      <c r="AL254" s="3"/>
      <c r="AM254" s="113">
        <f t="shared" si="1460"/>
        <v>0.46160000000000001</v>
      </c>
      <c r="AN254" s="114">
        <f>V254+AE254</f>
        <v>0.125</v>
      </c>
      <c r="AO254" s="114">
        <f t="shared" si="1468"/>
        <v>0.25</v>
      </c>
      <c r="AP254" s="102" t="s">
        <v>48</v>
      </c>
      <c r="AQ254" s="114" t="s">
        <v>48</v>
      </c>
      <c r="AR254" s="114">
        <f t="shared" si="1466"/>
        <v>0.16666666666666666</v>
      </c>
      <c r="AS254" s="114">
        <f t="shared" si="1458"/>
        <v>0.46160000000000001</v>
      </c>
      <c r="AT254" s="115">
        <f t="shared" si="1467"/>
        <v>0.32003199999999998</v>
      </c>
      <c r="AU254" s="3"/>
    </row>
    <row r="255" spans="1:47">
      <c r="A255" s="3"/>
      <c r="B255" s="53"/>
      <c r="C255" s="51" t="s">
        <v>86</v>
      </c>
      <c r="D255" s="85">
        <v>13</v>
      </c>
      <c r="E255" s="85">
        <v>7</v>
      </c>
      <c r="F255" s="85">
        <v>4</v>
      </c>
      <c r="G255" s="87" t="s">
        <v>48</v>
      </c>
      <c r="H255" s="89">
        <v>1</v>
      </c>
      <c r="I255" s="48">
        <f t="shared" si="1448"/>
        <v>25</v>
      </c>
      <c r="J255" s="48">
        <f t="shared" si="1449"/>
        <v>12</v>
      </c>
      <c r="K255" s="88">
        <f t="shared" si="1450"/>
        <v>0.48</v>
      </c>
      <c r="L255" s="14"/>
      <c r="M255" s="76">
        <v>3</v>
      </c>
      <c r="N255" s="27">
        <v>3.29</v>
      </c>
      <c r="O255" s="27">
        <v>3.25</v>
      </c>
      <c r="P255" s="27" t="s">
        <v>48</v>
      </c>
      <c r="Q255" s="27">
        <v>2</v>
      </c>
      <c r="R255" s="27">
        <f t="shared" si="1461"/>
        <v>3.1691666666666669</v>
      </c>
      <c r="S255" s="77">
        <f t="shared" si="1451"/>
        <v>3</v>
      </c>
      <c r="T255" s="3"/>
      <c r="U255" s="135">
        <v>7.6899999999999996E-2</v>
      </c>
      <c r="V255" s="121">
        <v>0</v>
      </c>
      <c r="W255" s="121">
        <v>0.25</v>
      </c>
      <c r="X255" s="114" t="s">
        <v>48</v>
      </c>
      <c r="Y255" s="114">
        <v>0</v>
      </c>
      <c r="Z255" s="114">
        <f t="shared" si="1462"/>
        <v>8.3333333333333329E-2</v>
      </c>
      <c r="AA255" s="114">
        <f t="shared" si="1453"/>
        <v>7.6899999999999996E-2</v>
      </c>
      <c r="AB255" s="115">
        <f t="shared" si="1463"/>
        <v>7.998799999999999E-2</v>
      </c>
      <c r="AC255" s="3"/>
      <c r="AD255" s="135">
        <v>0</v>
      </c>
      <c r="AE255" s="121">
        <v>0</v>
      </c>
      <c r="AF255" s="121">
        <v>0</v>
      </c>
      <c r="AG255" s="114" t="s">
        <v>48</v>
      </c>
      <c r="AH255" s="114">
        <v>0</v>
      </c>
      <c r="AI255" s="114">
        <f t="shared" si="1464"/>
        <v>0</v>
      </c>
      <c r="AJ255" s="114">
        <f t="shared" si="1455"/>
        <v>0</v>
      </c>
      <c r="AK255" s="115">
        <f t="shared" si="1465"/>
        <v>0</v>
      </c>
      <c r="AL255" s="3"/>
      <c r="AM255" s="113">
        <f t="shared" si="1460"/>
        <v>7.6899999999999996E-2</v>
      </c>
      <c r="AN255" s="114">
        <f>V255+AE255</f>
        <v>0</v>
      </c>
      <c r="AO255" s="114">
        <f t="shared" si="1468"/>
        <v>0.25</v>
      </c>
      <c r="AP255" s="102" t="s">
        <v>48</v>
      </c>
      <c r="AQ255" s="114">
        <f>Y255+AH255</f>
        <v>0</v>
      </c>
      <c r="AR255" s="114">
        <f t="shared" si="1466"/>
        <v>8.3333333333333329E-2</v>
      </c>
      <c r="AS255" s="114">
        <f t="shared" si="1458"/>
        <v>7.6899999999999996E-2</v>
      </c>
      <c r="AT255" s="115">
        <f t="shared" si="1467"/>
        <v>7.998799999999999E-2</v>
      </c>
      <c r="AU255" s="3"/>
    </row>
    <row r="256" spans="1:47">
      <c r="A256" s="3"/>
      <c r="B256" s="53"/>
      <c r="C256" s="51" t="s">
        <v>86</v>
      </c>
      <c r="D256" s="85">
        <v>18</v>
      </c>
      <c r="E256" s="86" t="s">
        <v>48</v>
      </c>
      <c r="F256" s="85">
        <v>6</v>
      </c>
      <c r="G256" s="85">
        <v>1</v>
      </c>
      <c r="H256" s="89">
        <v>1</v>
      </c>
      <c r="I256" s="48">
        <f t="shared" si="1448"/>
        <v>26</v>
      </c>
      <c r="J256" s="48">
        <f t="shared" si="1449"/>
        <v>8</v>
      </c>
      <c r="K256" s="88">
        <f t="shared" si="1450"/>
        <v>0.30769230769230771</v>
      </c>
      <c r="L256" s="14"/>
      <c r="M256" s="76">
        <v>1.67</v>
      </c>
      <c r="N256" s="27" t="s">
        <v>48</v>
      </c>
      <c r="O256" s="27">
        <v>4</v>
      </c>
      <c r="P256" s="27">
        <v>3</v>
      </c>
      <c r="Q256" s="27">
        <v>4</v>
      </c>
      <c r="R256" s="27">
        <f t="shared" si="1461"/>
        <v>3.875</v>
      </c>
      <c r="S256" s="77">
        <f t="shared" si="1451"/>
        <v>1.67</v>
      </c>
      <c r="T256" s="3"/>
      <c r="U256" s="135">
        <v>0.16669999999999999</v>
      </c>
      <c r="V256" s="114" t="s">
        <v>48</v>
      </c>
      <c r="W256" s="121">
        <v>0</v>
      </c>
      <c r="X256" s="121">
        <v>0</v>
      </c>
      <c r="Y256" s="114">
        <v>0</v>
      </c>
      <c r="Z256" s="114">
        <f t="shared" si="1462"/>
        <v>0</v>
      </c>
      <c r="AA256" s="114">
        <f t="shared" si="1453"/>
        <v>0.16669999999999999</v>
      </c>
      <c r="AB256" s="115">
        <f t="shared" si="1463"/>
        <v>0.11540769230769231</v>
      </c>
      <c r="AC256" s="3"/>
      <c r="AD256" s="135">
        <v>0.27779999999999999</v>
      </c>
      <c r="AE256" s="114" t="s">
        <v>48</v>
      </c>
      <c r="AF256" s="121">
        <v>0</v>
      </c>
      <c r="AG256" s="121">
        <v>0</v>
      </c>
      <c r="AH256" s="114">
        <v>0</v>
      </c>
      <c r="AI256" s="114">
        <f t="shared" si="1464"/>
        <v>0</v>
      </c>
      <c r="AJ256" s="114">
        <f t="shared" si="1455"/>
        <v>0.27779999999999999</v>
      </c>
      <c r="AK256" s="115">
        <f t="shared" si="1465"/>
        <v>0.19232307692307693</v>
      </c>
      <c r="AL256" s="3"/>
      <c r="AM256" s="113">
        <f t="shared" si="1460"/>
        <v>0.44450000000000001</v>
      </c>
      <c r="AN256" s="114" t="s">
        <v>48</v>
      </c>
      <c r="AO256" s="114">
        <f t="shared" si="1468"/>
        <v>0</v>
      </c>
      <c r="AP256" s="114">
        <f>X256+AG256</f>
        <v>0</v>
      </c>
      <c r="AQ256" s="114">
        <f>Y256+AH256</f>
        <v>0</v>
      </c>
      <c r="AR256" s="114">
        <f t="shared" si="1466"/>
        <v>0</v>
      </c>
      <c r="AS256" s="114">
        <f t="shared" si="1458"/>
        <v>0.44450000000000001</v>
      </c>
      <c r="AT256" s="115">
        <f t="shared" si="1467"/>
        <v>0.3077307692307692</v>
      </c>
      <c r="AU256" s="3"/>
    </row>
    <row r="257" spans="1:47">
      <c r="A257" s="3"/>
      <c r="B257" s="53"/>
      <c r="C257" s="51" t="s">
        <v>86</v>
      </c>
      <c r="D257" s="85">
        <v>16</v>
      </c>
      <c r="E257" s="85">
        <v>5</v>
      </c>
      <c r="F257" s="85">
        <v>2</v>
      </c>
      <c r="G257" s="85">
        <v>1</v>
      </c>
      <c r="H257" s="86" t="s">
        <v>48</v>
      </c>
      <c r="I257" s="48">
        <f t="shared" si="1448"/>
        <v>24</v>
      </c>
      <c r="J257" s="48">
        <f t="shared" si="1449"/>
        <v>8</v>
      </c>
      <c r="K257" s="88">
        <f t="shared" si="1450"/>
        <v>0.33333333333333331</v>
      </c>
      <c r="L257" s="14"/>
      <c r="M257" s="76">
        <v>2.75</v>
      </c>
      <c r="N257" s="27">
        <v>2.8</v>
      </c>
      <c r="O257" s="27">
        <v>4</v>
      </c>
      <c r="P257" s="27">
        <v>3</v>
      </c>
      <c r="Q257" s="27" t="s">
        <v>48</v>
      </c>
      <c r="R257" s="27">
        <f t="shared" si="1461"/>
        <v>3.125</v>
      </c>
      <c r="S257" s="77">
        <f t="shared" si="1451"/>
        <v>2.75</v>
      </c>
      <c r="T257" s="3"/>
      <c r="U257" s="135">
        <v>0</v>
      </c>
      <c r="V257" s="121">
        <v>0</v>
      </c>
      <c r="W257" s="121">
        <v>0</v>
      </c>
      <c r="X257" s="121">
        <v>0</v>
      </c>
      <c r="Y257" s="114" t="s">
        <v>48</v>
      </c>
      <c r="Z257" s="114">
        <f t="shared" si="1462"/>
        <v>0</v>
      </c>
      <c r="AA257" s="114">
        <f t="shared" si="1453"/>
        <v>0</v>
      </c>
      <c r="AB257" s="115">
        <f t="shared" si="1463"/>
        <v>0</v>
      </c>
      <c r="AC257" s="3"/>
      <c r="AD257" s="135">
        <v>6.25E-2</v>
      </c>
      <c r="AE257" s="121">
        <v>0</v>
      </c>
      <c r="AF257" s="121">
        <v>0</v>
      </c>
      <c r="AG257" s="121">
        <v>0</v>
      </c>
      <c r="AH257" s="114" t="s">
        <v>48</v>
      </c>
      <c r="AI257" s="114">
        <f t="shared" si="1464"/>
        <v>0</v>
      </c>
      <c r="AJ257" s="114">
        <f t="shared" si="1455"/>
        <v>6.25E-2</v>
      </c>
      <c r="AK257" s="115">
        <f t="shared" si="1465"/>
        <v>4.1666666666666664E-2</v>
      </c>
      <c r="AL257" s="3"/>
      <c r="AM257" s="113">
        <f t="shared" si="1460"/>
        <v>6.25E-2</v>
      </c>
      <c r="AN257" s="114">
        <f>V257+AE257</f>
        <v>0</v>
      </c>
      <c r="AO257" s="114">
        <f t="shared" si="1468"/>
        <v>0</v>
      </c>
      <c r="AP257" s="114">
        <f>X257+AG257</f>
        <v>0</v>
      </c>
      <c r="AQ257" s="114" t="s">
        <v>48</v>
      </c>
      <c r="AR257" s="114">
        <f t="shared" si="1466"/>
        <v>0</v>
      </c>
      <c r="AS257" s="114">
        <f t="shared" si="1458"/>
        <v>6.25E-2</v>
      </c>
      <c r="AT257" s="115">
        <f t="shared" si="1467"/>
        <v>4.1666666666666664E-2</v>
      </c>
      <c r="AU257" s="3"/>
    </row>
    <row r="258" spans="1:47">
      <c r="A258" s="3"/>
      <c r="B258" s="53"/>
      <c r="C258" s="51" t="s">
        <v>86</v>
      </c>
      <c r="D258" s="85">
        <v>18</v>
      </c>
      <c r="E258" s="85">
        <v>3</v>
      </c>
      <c r="F258" s="85">
        <v>1</v>
      </c>
      <c r="G258" s="85">
        <v>1</v>
      </c>
      <c r="H258" s="89">
        <v>1</v>
      </c>
      <c r="I258" s="48">
        <f t="shared" si="1448"/>
        <v>24</v>
      </c>
      <c r="J258" s="48">
        <f t="shared" si="1449"/>
        <v>6</v>
      </c>
      <c r="K258" s="88">
        <f t="shared" si="1450"/>
        <v>0.25</v>
      </c>
      <c r="L258" s="14"/>
      <c r="M258" s="76">
        <v>2.67</v>
      </c>
      <c r="N258" s="27">
        <v>3.33</v>
      </c>
      <c r="O258" s="27">
        <v>2</v>
      </c>
      <c r="P258" s="27">
        <v>4</v>
      </c>
      <c r="Q258" s="27">
        <v>4</v>
      </c>
      <c r="R258" s="27">
        <f t="shared" si="1461"/>
        <v>3.331666666666667</v>
      </c>
      <c r="S258" s="77">
        <f t="shared" si="1451"/>
        <v>2.67</v>
      </c>
      <c r="T258" s="3"/>
      <c r="U258" s="135">
        <v>5.5599999999999997E-2</v>
      </c>
      <c r="V258" s="121">
        <v>0</v>
      </c>
      <c r="W258" s="121">
        <v>0</v>
      </c>
      <c r="X258" s="121">
        <v>0</v>
      </c>
      <c r="Y258" s="114">
        <v>0</v>
      </c>
      <c r="Z258" s="114">
        <f t="shared" si="1462"/>
        <v>0</v>
      </c>
      <c r="AA258" s="114">
        <f t="shared" si="1453"/>
        <v>5.5599999999999997E-2</v>
      </c>
      <c r="AB258" s="115">
        <f t="shared" si="1463"/>
        <v>4.1699999999999994E-2</v>
      </c>
      <c r="AC258" s="3"/>
      <c r="AD258" s="135">
        <v>0.1111</v>
      </c>
      <c r="AE258" s="121">
        <v>0</v>
      </c>
      <c r="AF258" s="121">
        <v>0</v>
      </c>
      <c r="AG258" s="121">
        <v>0</v>
      </c>
      <c r="AH258" s="114">
        <v>0</v>
      </c>
      <c r="AI258" s="114">
        <f t="shared" si="1464"/>
        <v>0</v>
      </c>
      <c r="AJ258" s="114">
        <f t="shared" si="1455"/>
        <v>0.1111</v>
      </c>
      <c r="AK258" s="115">
        <f t="shared" si="1465"/>
        <v>8.3324999999999996E-2</v>
      </c>
      <c r="AL258" s="3"/>
      <c r="AM258" s="113">
        <f t="shared" si="1460"/>
        <v>0.16670000000000001</v>
      </c>
      <c r="AN258" s="114">
        <f>V258+AE258</f>
        <v>0</v>
      </c>
      <c r="AO258" s="114">
        <f t="shared" si="1468"/>
        <v>0</v>
      </c>
      <c r="AP258" s="114">
        <f>X258+AG258</f>
        <v>0</v>
      </c>
      <c r="AQ258" s="114">
        <f>Y258+AH258</f>
        <v>0</v>
      </c>
      <c r="AR258" s="114">
        <f t="shared" si="1466"/>
        <v>0</v>
      </c>
      <c r="AS258" s="114">
        <f t="shared" si="1458"/>
        <v>0.16670000000000001</v>
      </c>
      <c r="AT258" s="115">
        <f t="shared" si="1467"/>
        <v>0.12502500000000003</v>
      </c>
      <c r="AU258" s="3"/>
    </row>
    <row r="259" spans="1:47">
      <c r="A259" s="3"/>
      <c r="B259" s="53"/>
      <c r="C259" s="51" t="s">
        <v>86</v>
      </c>
      <c r="D259" s="85">
        <v>22</v>
      </c>
      <c r="E259" s="86" t="s">
        <v>48</v>
      </c>
      <c r="F259" s="85">
        <v>2</v>
      </c>
      <c r="G259" s="85">
        <v>1</v>
      </c>
      <c r="H259" s="87" t="s">
        <v>48</v>
      </c>
      <c r="I259" s="48">
        <f t="shared" si="1448"/>
        <v>25</v>
      </c>
      <c r="J259" s="48">
        <f t="shared" si="1449"/>
        <v>3</v>
      </c>
      <c r="K259" s="88">
        <f t="shared" si="1450"/>
        <v>0.12</v>
      </c>
      <c r="L259" s="14"/>
      <c r="M259" s="76">
        <v>2.4500000000000002</v>
      </c>
      <c r="N259" s="27" t="s">
        <v>48</v>
      </c>
      <c r="O259" s="27">
        <v>2</v>
      </c>
      <c r="P259" s="27">
        <v>3</v>
      </c>
      <c r="Q259" s="27" t="s">
        <v>48</v>
      </c>
      <c r="R259" s="27">
        <f t="shared" si="1461"/>
        <v>2.3333333333333335</v>
      </c>
      <c r="S259" s="77">
        <f t="shared" si="1451"/>
        <v>2.4500000000000002</v>
      </c>
      <c r="T259" s="3"/>
      <c r="U259" s="135">
        <v>0.18179999999999999</v>
      </c>
      <c r="V259" s="114" t="s">
        <v>48</v>
      </c>
      <c r="W259" s="121">
        <v>0.5</v>
      </c>
      <c r="X259" s="121">
        <v>0</v>
      </c>
      <c r="Y259" s="114" t="s">
        <v>48</v>
      </c>
      <c r="Z259" s="114">
        <f t="shared" si="1462"/>
        <v>0.33333333333333331</v>
      </c>
      <c r="AA259" s="114">
        <f t="shared" si="1453"/>
        <v>0.18179999999999999</v>
      </c>
      <c r="AB259" s="115">
        <f t="shared" si="1463"/>
        <v>0.19998399999999997</v>
      </c>
      <c r="AC259" s="3"/>
      <c r="AD259" s="135">
        <v>0.13639999999999999</v>
      </c>
      <c r="AE259" s="114" t="s">
        <v>48</v>
      </c>
      <c r="AF259" s="121">
        <v>0</v>
      </c>
      <c r="AG259" s="121">
        <v>0</v>
      </c>
      <c r="AH259" s="114" t="s">
        <v>48</v>
      </c>
      <c r="AI259" s="114">
        <f t="shared" si="1464"/>
        <v>0</v>
      </c>
      <c r="AJ259" s="114">
        <f t="shared" si="1455"/>
        <v>0.13639999999999999</v>
      </c>
      <c r="AK259" s="115">
        <f t="shared" si="1465"/>
        <v>0.120032</v>
      </c>
      <c r="AL259" s="3"/>
      <c r="AM259" s="113">
        <f t="shared" si="1460"/>
        <v>0.31819999999999998</v>
      </c>
      <c r="AN259" s="114" t="s">
        <v>48</v>
      </c>
      <c r="AO259" s="114">
        <f t="shared" si="1468"/>
        <v>0.5</v>
      </c>
      <c r="AP259" s="114">
        <f>X259+AG259</f>
        <v>0</v>
      </c>
      <c r="AQ259" s="114" t="s">
        <v>48</v>
      </c>
      <c r="AR259" s="114">
        <f t="shared" si="1466"/>
        <v>0.33333333333333331</v>
      </c>
      <c r="AS259" s="114">
        <f t="shared" si="1458"/>
        <v>0.31819999999999998</v>
      </c>
      <c r="AT259" s="115">
        <f t="shared" si="1467"/>
        <v>0.32001599999999997</v>
      </c>
      <c r="AU259" s="3"/>
    </row>
    <row r="260" spans="1:47">
      <c r="A260" s="3"/>
      <c r="B260" s="53"/>
      <c r="C260" s="51" t="s">
        <v>86</v>
      </c>
      <c r="D260" s="85">
        <v>23</v>
      </c>
      <c r="E260" s="86" t="s">
        <v>48</v>
      </c>
      <c r="F260" s="86" t="s">
        <v>48</v>
      </c>
      <c r="G260" s="86" t="s">
        <v>48</v>
      </c>
      <c r="H260" s="87" t="s">
        <v>48</v>
      </c>
      <c r="I260" s="48">
        <f t="shared" si="1448"/>
        <v>23</v>
      </c>
      <c r="J260" s="48">
        <f t="shared" si="1449"/>
        <v>0</v>
      </c>
      <c r="K260" s="88">
        <f t="shared" si="1450"/>
        <v>0</v>
      </c>
      <c r="L260" s="14"/>
      <c r="M260" s="76">
        <v>3.35</v>
      </c>
      <c r="N260" s="27" t="s">
        <v>48</v>
      </c>
      <c r="O260" s="27" t="s">
        <v>48</v>
      </c>
      <c r="P260" s="27" t="s">
        <v>48</v>
      </c>
      <c r="Q260" s="27" t="s">
        <v>48</v>
      </c>
      <c r="R260" s="27" t="s">
        <v>48</v>
      </c>
      <c r="S260" s="77">
        <f t="shared" si="1451"/>
        <v>3.35</v>
      </c>
      <c r="T260" s="3"/>
      <c r="U260" s="135">
        <v>0</v>
      </c>
      <c r="V260" s="114" t="s">
        <v>48</v>
      </c>
      <c r="W260" s="114" t="s">
        <v>48</v>
      </c>
      <c r="X260" s="114" t="s">
        <v>48</v>
      </c>
      <c r="Y260" s="114" t="s">
        <v>48</v>
      </c>
      <c r="Z260" s="114" t="s">
        <v>48</v>
      </c>
      <c r="AA260" s="114">
        <f t="shared" si="1453"/>
        <v>0</v>
      </c>
      <c r="AB260" s="115">
        <f>AA260</f>
        <v>0</v>
      </c>
      <c r="AC260" s="3"/>
      <c r="AD260" s="135">
        <v>0</v>
      </c>
      <c r="AE260" s="114" t="s">
        <v>48</v>
      </c>
      <c r="AF260" s="114" t="s">
        <v>48</v>
      </c>
      <c r="AG260" s="114" t="s">
        <v>48</v>
      </c>
      <c r="AH260" s="114" t="s">
        <v>48</v>
      </c>
      <c r="AI260" s="114" t="s">
        <v>48</v>
      </c>
      <c r="AJ260" s="114">
        <f t="shared" si="1455"/>
        <v>0</v>
      </c>
      <c r="AK260" s="115">
        <f>AJ260</f>
        <v>0</v>
      </c>
      <c r="AL260" s="3"/>
      <c r="AM260" s="113">
        <f t="shared" si="1460"/>
        <v>0</v>
      </c>
      <c r="AN260" s="114" t="s">
        <v>48</v>
      </c>
      <c r="AO260" s="114" t="s">
        <v>48</v>
      </c>
      <c r="AP260" s="102" t="s">
        <v>48</v>
      </c>
      <c r="AQ260" s="114" t="s">
        <v>48</v>
      </c>
      <c r="AR260" s="114" t="s">
        <v>48</v>
      </c>
      <c r="AS260" s="114">
        <f t="shared" si="1458"/>
        <v>0</v>
      </c>
      <c r="AT260" s="44" t="s">
        <v>48</v>
      </c>
      <c r="AU260" s="3"/>
    </row>
    <row r="261" spans="1:47">
      <c r="A261" s="3"/>
      <c r="B261" s="53"/>
      <c r="C261" s="51" t="s">
        <v>86</v>
      </c>
      <c r="D261" s="85">
        <v>24</v>
      </c>
      <c r="E261" s="86" t="s">
        <v>48</v>
      </c>
      <c r="F261" s="86" t="s">
        <v>48</v>
      </c>
      <c r="G261" s="86" t="s">
        <v>48</v>
      </c>
      <c r="H261" s="87" t="s">
        <v>48</v>
      </c>
      <c r="I261" s="48">
        <f t="shared" si="1448"/>
        <v>24</v>
      </c>
      <c r="J261" s="48">
        <f t="shared" si="1449"/>
        <v>0</v>
      </c>
      <c r="K261" s="88">
        <f t="shared" si="1450"/>
        <v>0</v>
      </c>
      <c r="L261" s="14"/>
      <c r="M261" s="76">
        <v>3.13</v>
      </c>
      <c r="N261" s="27" t="s">
        <v>48</v>
      </c>
      <c r="O261" s="27" t="s">
        <v>48</v>
      </c>
      <c r="P261" s="27" t="s">
        <v>48</v>
      </c>
      <c r="Q261" s="27" t="s">
        <v>48</v>
      </c>
      <c r="R261" s="27" t="s">
        <v>48</v>
      </c>
      <c r="S261" s="77">
        <f t="shared" si="1451"/>
        <v>3.13</v>
      </c>
      <c r="T261" s="3"/>
      <c r="U261" s="135">
        <v>8.3299999999999999E-2</v>
      </c>
      <c r="V261" s="114" t="s">
        <v>48</v>
      </c>
      <c r="W261" s="114" t="s">
        <v>48</v>
      </c>
      <c r="X261" s="114" t="s">
        <v>48</v>
      </c>
      <c r="Y261" s="114" t="s">
        <v>48</v>
      </c>
      <c r="Z261" s="114" t="s">
        <v>48</v>
      </c>
      <c r="AA261" s="114">
        <f t="shared" si="1453"/>
        <v>8.3299999999999999E-2</v>
      </c>
      <c r="AB261" s="115">
        <f>AA261</f>
        <v>8.3299999999999999E-2</v>
      </c>
      <c r="AC261" s="3"/>
      <c r="AD261" s="135">
        <v>0</v>
      </c>
      <c r="AE261" s="114" t="s">
        <v>48</v>
      </c>
      <c r="AF261" s="114" t="s">
        <v>48</v>
      </c>
      <c r="AG261" s="114" t="s">
        <v>48</v>
      </c>
      <c r="AH261" s="114" t="s">
        <v>48</v>
      </c>
      <c r="AI261" s="114" t="s">
        <v>48</v>
      </c>
      <c r="AJ261" s="114">
        <f t="shared" si="1455"/>
        <v>0</v>
      </c>
      <c r="AK261" s="115">
        <f>AJ261</f>
        <v>0</v>
      </c>
      <c r="AL261" s="3"/>
      <c r="AM261" s="113">
        <f t="shared" si="1460"/>
        <v>8.3299999999999999E-2</v>
      </c>
      <c r="AN261" s="114" t="s">
        <v>48</v>
      </c>
      <c r="AO261" s="114" t="s">
        <v>48</v>
      </c>
      <c r="AP261" s="102" t="s">
        <v>48</v>
      </c>
      <c r="AQ261" s="114" t="s">
        <v>48</v>
      </c>
      <c r="AR261" s="114" t="s">
        <v>48</v>
      </c>
      <c r="AS261" s="114">
        <f t="shared" si="1458"/>
        <v>8.3299999999999999E-2</v>
      </c>
      <c r="AT261" s="44" t="s">
        <v>48</v>
      </c>
      <c r="AU261" s="3"/>
    </row>
    <row r="262" spans="1:47">
      <c r="A262" s="3"/>
      <c r="B262" s="53"/>
      <c r="C262" s="51" t="s">
        <v>86</v>
      </c>
      <c r="D262" s="85">
        <v>20</v>
      </c>
      <c r="E262" s="85">
        <v>1</v>
      </c>
      <c r="F262" s="85">
        <v>4</v>
      </c>
      <c r="G262" s="86" t="s">
        <v>48</v>
      </c>
      <c r="H262" s="87" t="s">
        <v>48</v>
      </c>
      <c r="I262" s="48">
        <f t="shared" si="1448"/>
        <v>25</v>
      </c>
      <c r="J262" s="48">
        <f t="shared" si="1449"/>
        <v>5</v>
      </c>
      <c r="K262" s="88">
        <f t="shared" si="1450"/>
        <v>0.2</v>
      </c>
      <c r="L262" s="14"/>
      <c r="M262" s="76">
        <v>2.35</v>
      </c>
      <c r="N262" s="27">
        <v>4</v>
      </c>
      <c r="O262" s="27">
        <v>3.25</v>
      </c>
      <c r="P262" s="27" t="s">
        <v>48</v>
      </c>
      <c r="Q262" s="27" t="s">
        <v>48</v>
      </c>
      <c r="R262" s="27">
        <f t="shared" ref="R262:R265" si="1469">SUMPRODUCT(E262:H262,N262:Q262)/SUM(E262:H262)</f>
        <v>3.4</v>
      </c>
      <c r="S262" s="77">
        <f t="shared" si="1451"/>
        <v>2.35</v>
      </c>
      <c r="T262" s="3"/>
      <c r="U262" s="135">
        <v>0.2</v>
      </c>
      <c r="V262" s="121">
        <v>0</v>
      </c>
      <c r="W262" s="121">
        <v>0</v>
      </c>
      <c r="X262" s="114" t="s">
        <v>48</v>
      </c>
      <c r="Y262" s="114" t="s">
        <v>48</v>
      </c>
      <c r="Z262" s="114">
        <f t="shared" ref="Z262:Z265" si="1470">SUMPRODUCT(E262:H262,V262:Y262)/SUM(E262:H262)</f>
        <v>0</v>
      </c>
      <c r="AA262" s="114">
        <f t="shared" si="1453"/>
        <v>0.2</v>
      </c>
      <c r="AB262" s="115">
        <f t="shared" ref="AB262:AB265" si="1471">((Z262*J262)+(AA262*D262))/I262</f>
        <v>0.16</v>
      </c>
      <c r="AC262" s="3"/>
      <c r="AD262" s="135">
        <v>0.1</v>
      </c>
      <c r="AE262" s="121">
        <v>0</v>
      </c>
      <c r="AF262" s="121">
        <v>0</v>
      </c>
      <c r="AG262" s="114" t="s">
        <v>48</v>
      </c>
      <c r="AH262" s="114" t="s">
        <v>48</v>
      </c>
      <c r="AI262" s="114">
        <f t="shared" ref="AI262:AI265" si="1472">SUMPRODUCT(E262:H262,AE262:AH262)/SUM(E262:H262)</f>
        <v>0</v>
      </c>
      <c r="AJ262" s="114">
        <f t="shared" si="1455"/>
        <v>0.1</v>
      </c>
      <c r="AK262" s="115">
        <f t="shared" ref="AK262" si="1473">((AI262*J262)+(AJ262*D262))/I262</f>
        <v>0.08</v>
      </c>
      <c r="AL262" s="3"/>
      <c r="AM262" s="113">
        <f t="shared" si="1460"/>
        <v>0.30000000000000004</v>
      </c>
      <c r="AN262" s="114">
        <f>V262+AE262</f>
        <v>0</v>
      </c>
      <c r="AO262" s="114">
        <f>W262+AF262</f>
        <v>0</v>
      </c>
      <c r="AP262" s="102" t="s">
        <v>48</v>
      </c>
      <c r="AQ262" s="114" t="s">
        <v>48</v>
      </c>
      <c r="AR262" s="114">
        <f t="shared" ref="AR262:AR265" si="1474">SUMPRODUCT(E262:H262,AN262:AQ262)/SUM(E262:H262)</f>
        <v>0</v>
      </c>
      <c r="AS262" s="114">
        <f t="shared" si="1458"/>
        <v>0.30000000000000004</v>
      </c>
      <c r="AT262" s="115">
        <f t="shared" ref="AT262:AT265" si="1475">((AR262*J262)+(AS262*D262))/I262</f>
        <v>0.24000000000000005</v>
      </c>
      <c r="AU262" s="3"/>
    </row>
    <row r="263" spans="1:47">
      <c r="A263" s="3"/>
      <c r="B263" s="53"/>
      <c r="C263" s="51" t="s">
        <v>86</v>
      </c>
      <c r="D263" s="85">
        <v>20</v>
      </c>
      <c r="E263" s="86" t="s">
        <v>48</v>
      </c>
      <c r="F263" s="85">
        <v>3</v>
      </c>
      <c r="G263" s="86" t="s">
        <v>48</v>
      </c>
      <c r="H263" s="89">
        <v>1</v>
      </c>
      <c r="I263" s="48">
        <f t="shared" si="1448"/>
        <v>24</v>
      </c>
      <c r="J263" s="48">
        <f t="shared" si="1449"/>
        <v>4</v>
      </c>
      <c r="K263" s="88">
        <f t="shared" si="1450"/>
        <v>0.16666666666666666</v>
      </c>
      <c r="L263" s="14"/>
      <c r="M263" s="76">
        <v>2.5</v>
      </c>
      <c r="N263" s="27" t="s">
        <v>48</v>
      </c>
      <c r="O263" s="27">
        <v>3.33</v>
      </c>
      <c r="P263" s="27" t="s">
        <v>48</v>
      </c>
      <c r="Q263" s="27">
        <v>2</v>
      </c>
      <c r="R263" s="27">
        <f t="shared" si="1469"/>
        <v>2.9975000000000001</v>
      </c>
      <c r="S263" s="77">
        <f t="shared" si="1451"/>
        <v>2.5</v>
      </c>
      <c r="T263" s="3"/>
      <c r="U263" s="135">
        <v>0.1</v>
      </c>
      <c r="V263" s="114" t="s">
        <v>48</v>
      </c>
      <c r="W263" s="121">
        <v>0</v>
      </c>
      <c r="X263" s="114" t="s">
        <v>48</v>
      </c>
      <c r="Y263" s="114">
        <v>0</v>
      </c>
      <c r="Z263" s="114">
        <f t="shared" si="1470"/>
        <v>0</v>
      </c>
      <c r="AA263" s="114">
        <f t="shared" si="1453"/>
        <v>0.1</v>
      </c>
      <c r="AB263" s="115">
        <f t="shared" si="1471"/>
        <v>8.3333333333333329E-2</v>
      </c>
      <c r="AC263" s="3"/>
      <c r="AD263" s="135">
        <v>0.15</v>
      </c>
      <c r="AE263" s="114" t="s">
        <v>48</v>
      </c>
      <c r="AF263" s="121">
        <v>0</v>
      </c>
      <c r="AG263" s="114" t="s">
        <v>48</v>
      </c>
      <c r="AH263" s="114">
        <v>0</v>
      </c>
      <c r="AI263" s="114">
        <f t="shared" si="1472"/>
        <v>0</v>
      </c>
      <c r="AJ263" s="114">
        <f t="shared" si="1455"/>
        <v>0.15</v>
      </c>
      <c r="AK263" s="115">
        <f t="shared" ref="AK263:AK265" si="1476">((AI263*J263)+(AJ263*D263))/I263</f>
        <v>0.125</v>
      </c>
      <c r="AL263" s="3"/>
      <c r="AM263" s="113">
        <f t="shared" si="1460"/>
        <v>0.25</v>
      </c>
      <c r="AN263" s="114" t="s">
        <v>48</v>
      </c>
      <c r="AO263" s="114">
        <f>W263+AF263</f>
        <v>0</v>
      </c>
      <c r="AP263" s="102" t="s">
        <v>48</v>
      </c>
      <c r="AQ263" s="114">
        <f>Y263+AH263</f>
        <v>0</v>
      </c>
      <c r="AR263" s="114">
        <f t="shared" si="1474"/>
        <v>0</v>
      </c>
      <c r="AS263" s="114">
        <f t="shared" si="1458"/>
        <v>0.25</v>
      </c>
      <c r="AT263" s="115">
        <f t="shared" si="1475"/>
        <v>0.20833333333333334</v>
      </c>
      <c r="AU263" s="3"/>
    </row>
    <row r="264" spans="1:47">
      <c r="A264" s="3"/>
      <c r="B264" s="53"/>
      <c r="C264" s="51" t="s">
        <v>86</v>
      </c>
      <c r="D264" s="85">
        <v>13</v>
      </c>
      <c r="E264" s="85">
        <v>4</v>
      </c>
      <c r="F264" s="85">
        <v>1</v>
      </c>
      <c r="G264" s="86" t="s">
        <v>48</v>
      </c>
      <c r="H264" s="87" t="s">
        <v>48</v>
      </c>
      <c r="I264" s="48">
        <f t="shared" si="1448"/>
        <v>18</v>
      </c>
      <c r="J264" s="48">
        <f t="shared" si="1449"/>
        <v>5</v>
      </c>
      <c r="K264" s="88">
        <f t="shared" si="1450"/>
        <v>0.27777777777777779</v>
      </c>
      <c r="L264" s="14"/>
      <c r="M264" s="76">
        <v>2.77</v>
      </c>
      <c r="N264" s="27">
        <v>3.75</v>
      </c>
      <c r="O264" s="27">
        <v>4</v>
      </c>
      <c r="P264" s="27" t="s">
        <v>48</v>
      </c>
      <c r="Q264" s="27" t="s">
        <v>48</v>
      </c>
      <c r="R264" s="27">
        <f t="shared" si="1469"/>
        <v>3.8</v>
      </c>
      <c r="S264" s="77">
        <f t="shared" si="1451"/>
        <v>2.77</v>
      </c>
      <c r="T264" s="3"/>
      <c r="U264" s="135">
        <v>7.6899999999999996E-2</v>
      </c>
      <c r="V264" s="121">
        <v>0</v>
      </c>
      <c r="W264" s="121">
        <v>0</v>
      </c>
      <c r="X264" s="114" t="s">
        <v>48</v>
      </c>
      <c r="Y264" s="114" t="s">
        <v>48</v>
      </c>
      <c r="Z264" s="114">
        <f t="shared" si="1470"/>
        <v>0</v>
      </c>
      <c r="AA264" s="114">
        <f t="shared" si="1453"/>
        <v>7.6899999999999996E-2</v>
      </c>
      <c r="AB264" s="115">
        <f t="shared" si="1471"/>
        <v>5.5538888888888888E-2</v>
      </c>
      <c r="AC264" s="3"/>
      <c r="AD264" s="135">
        <v>7.6899999999999996E-2</v>
      </c>
      <c r="AE264" s="121">
        <v>0</v>
      </c>
      <c r="AF264" s="121">
        <v>0</v>
      </c>
      <c r="AG264" s="114" t="s">
        <v>48</v>
      </c>
      <c r="AH264" s="114" t="s">
        <v>48</v>
      </c>
      <c r="AI264" s="114">
        <f t="shared" si="1472"/>
        <v>0</v>
      </c>
      <c r="AJ264" s="114">
        <f t="shared" si="1455"/>
        <v>7.6899999999999996E-2</v>
      </c>
      <c r="AK264" s="115">
        <f t="shared" si="1476"/>
        <v>5.5538888888888888E-2</v>
      </c>
      <c r="AL264" s="3"/>
      <c r="AM264" s="113">
        <f t="shared" si="1460"/>
        <v>0.15379999999999999</v>
      </c>
      <c r="AN264" s="114">
        <f>V264+AE264</f>
        <v>0</v>
      </c>
      <c r="AO264" s="114">
        <f>W264+AF264</f>
        <v>0</v>
      </c>
      <c r="AP264" s="102" t="s">
        <v>48</v>
      </c>
      <c r="AQ264" s="114" t="s">
        <v>48</v>
      </c>
      <c r="AR264" s="114">
        <f t="shared" si="1474"/>
        <v>0</v>
      </c>
      <c r="AS264" s="114">
        <f t="shared" si="1458"/>
        <v>0.15379999999999999</v>
      </c>
      <c r="AT264" s="115">
        <f t="shared" si="1475"/>
        <v>0.11107777777777778</v>
      </c>
      <c r="AU264" s="3"/>
    </row>
    <row r="265" spans="1:47">
      <c r="A265" s="3"/>
      <c r="B265" s="53"/>
      <c r="C265" s="51" t="s">
        <v>86</v>
      </c>
      <c r="D265" s="85">
        <v>15</v>
      </c>
      <c r="E265" s="85">
        <v>3</v>
      </c>
      <c r="F265" s="85">
        <v>2</v>
      </c>
      <c r="G265" s="86" t="s">
        <v>48</v>
      </c>
      <c r="H265" s="87" t="s">
        <v>48</v>
      </c>
      <c r="I265" s="48">
        <f t="shared" si="1448"/>
        <v>20</v>
      </c>
      <c r="J265" s="48">
        <f t="shared" si="1449"/>
        <v>5</v>
      </c>
      <c r="K265" s="88">
        <f t="shared" si="1450"/>
        <v>0.25</v>
      </c>
      <c r="L265" s="14"/>
      <c r="M265" s="76">
        <v>2</v>
      </c>
      <c r="N265" s="27">
        <v>3.67</v>
      </c>
      <c r="O265" s="27">
        <v>3.5</v>
      </c>
      <c r="P265" s="27" t="s">
        <v>48</v>
      </c>
      <c r="Q265" s="27" t="s">
        <v>48</v>
      </c>
      <c r="R265" s="27">
        <f t="shared" si="1469"/>
        <v>3.6019999999999994</v>
      </c>
      <c r="S265" s="77">
        <f t="shared" si="1451"/>
        <v>2</v>
      </c>
      <c r="T265" s="3"/>
      <c r="U265" s="135">
        <v>0.33329999999999999</v>
      </c>
      <c r="V265" s="121">
        <v>0</v>
      </c>
      <c r="W265" s="121">
        <v>0</v>
      </c>
      <c r="X265" s="114" t="s">
        <v>48</v>
      </c>
      <c r="Y265" s="114" t="s">
        <v>48</v>
      </c>
      <c r="Z265" s="114">
        <f t="shared" si="1470"/>
        <v>0</v>
      </c>
      <c r="AA265" s="114">
        <f t="shared" si="1453"/>
        <v>0.33329999999999999</v>
      </c>
      <c r="AB265" s="115">
        <f t="shared" si="1471"/>
        <v>0.24997499999999997</v>
      </c>
      <c r="AC265" s="3"/>
      <c r="AD265" s="135">
        <v>6.6699999999999995E-2</v>
      </c>
      <c r="AE265" s="121">
        <v>0</v>
      </c>
      <c r="AF265" s="121">
        <v>0</v>
      </c>
      <c r="AG265" s="114" t="s">
        <v>48</v>
      </c>
      <c r="AH265" s="114" t="s">
        <v>48</v>
      </c>
      <c r="AI265" s="114">
        <f t="shared" si="1472"/>
        <v>0</v>
      </c>
      <c r="AJ265" s="114">
        <f t="shared" si="1455"/>
        <v>6.6699999999999995E-2</v>
      </c>
      <c r="AK265" s="115">
        <f t="shared" si="1476"/>
        <v>5.0025E-2</v>
      </c>
      <c r="AL265" s="3"/>
      <c r="AM265" s="113">
        <f t="shared" si="1460"/>
        <v>0.39999999999999997</v>
      </c>
      <c r="AN265" s="114">
        <f>V265+AE265</f>
        <v>0</v>
      </c>
      <c r="AO265" s="114">
        <f>W265+AF265</f>
        <v>0</v>
      </c>
      <c r="AP265" s="102" t="s">
        <v>48</v>
      </c>
      <c r="AQ265" s="114" t="s">
        <v>48</v>
      </c>
      <c r="AR265" s="114">
        <f t="shared" si="1474"/>
        <v>0</v>
      </c>
      <c r="AS265" s="114">
        <f t="shared" si="1458"/>
        <v>0.39999999999999997</v>
      </c>
      <c r="AT265" s="115">
        <f t="shared" si="1475"/>
        <v>0.29999999999999993</v>
      </c>
      <c r="AU265" s="3"/>
    </row>
    <row r="266" spans="1:47">
      <c r="A266" s="3"/>
      <c r="B266" s="53"/>
      <c r="C266" s="51" t="s">
        <v>86</v>
      </c>
      <c r="D266" s="85">
        <v>20</v>
      </c>
      <c r="E266" s="86" t="s">
        <v>48</v>
      </c>
      <c r="F266" s="86" t="s">
        <v>48</v>
      </c>
      <c r="G266" s="86" t="s">
        <v>48</v>
      </c>
      <c r="H266" s="87" t="s">
        <v>48</v>
      </c>
      <c r="I266" s="48">
        <f t="shared" si="1448"/>
        <v>20</v>
      </c>
      <c r="J266" s="48">
        <f t="shared" si="1449"/>
        <v>0</v>
      </c>
      <c r="K266" s="88">
        <f t="shared" si="1450"/>
        <v>0</v>
      </c>
      <c r="L266" s="14"/>
      <c r="M266" s="76">
        <v>3.5</v>
      </c>
      <c r="N266" s="27" t="s">
        <v>48</v>
      </c>
      <c r="O266" s="27" t="s">
        <v>48</v>
      </c>
      <c r="P266" s="27" t="s">
        <v>48</v>
      </c>
      <c r="Q266" s="27" t="s">
        <v>48</v>
      </c>
      <c r="R266" s="27" t="s">
        <v>48</v>
      </c>
      <c r="S266" s="77">
        <f t="shared" si="1451"/>
        <v>3.5</v>
      </c>
      <c r="T266" s="3"/>
      <c r="U266" s="135">
        <v>0</v>
      </c>
      <c r="V266" s="114" t="s">
        <v>48</v>
      </c>
      <c r="W266" s="114" t="s">
        <v>48</v>
      </c>
      <c r="X266" s="114" t="s">
        <v>48</v>
      </c>
      <c r="Y266" s="114" t="s">
        <v>48</v>
      </c>
      <c r="Z266" s="114" t="s">
        <v>48</v>
      </c>
      <c r="AA266" s="114">
        <f t="shared" si="1453"/>
        <v>0</v>
      </c>
      <c r="AB266" s="115">
        <f>AA266</f>
        <v>0</v>
      </c>
      <c r="AC266" s="3"/>
      <c r="AD266" s="135">
        <v>0</v>
      </c>
      <c r="AE266" s="114" t="s">
        <v>48</v>
      </c>
      <c r="AF266" s="114" t="s">
        <v>48</v>
      </c>
      <c r="AG266" s="114" t="s">
        <v>48</v>
      </c>
      <c r="AH266" s="114" t="s">
        <v>48</v>
      </c>
      <c r="AI266" s="114" t="s">
        <v>48</v>
      </c>
      <c r="AJ266" s="114">
        <f t="shared" si="1455"/>
        <v>0</v>
      </c>
      <c r="AK266" s="115">
        <f>AJ266</f>
        <v>0</v>
      </c>
      <c r="AL266" s="3"/>
      <c r="AM266" s="113">
        <f t="shared" si="1460"/>
        <v>0</v>
      </c>
      <c r="AN266" s="114" t="s">
        <v>48</v>
      </c>
      <c r="AO266" s="114" t="s">
        <v>48</v>
      </c>
      <c r="AP266" s="102" t="s">
        <v>48</v>
      </c>
      <c r="AQ266" s="114" t="s">
        <v>48</v>
      </c>
      <c r="AR266" s="114" t="s">
        <v>48</v>
      </c>
      <c r="AS266" s="114">
        <f t="shared" si="1458"/>
        <v>0</v>
      </c>
      <c r="AT266" s="44" t="s">
        <v>48</v>
      </c>
      <c r="AU266" s="3"/>
    </row>
    <row r="267" spans="1:47">
      <c r="A267" s="3"/>
      <c r="B267" s="53"/>
      <c r="C267" s="51" t="s">
        <v>86</v>
      </c>
      <c r="D267" s="85">
        <v>20</v>
      </c>
      <c r="E267" s="86" t="s">
        <v>48</v>
      </c>
      <c r="F267" s="86" t="s">
        <v>48</v>
      </c>
      <c r="G267" s="86" t="s">
        <v>48</v>
      </c>
      <c r="H267" s="87" t="s">
        <v>48</v>
      </c>
      <c r="I267" s="48">
        <f t="shared" si="1448"/>
        <v>20</v>
      </c>
      <c r="J267" s="48">
        <f t="shared" si="1449"/>
        <v>0</v>
      </c>
      <c r="K267" s="88">
        <f t="shared" si="1450"/>
        <v>0</v>
      </c>
      <c r="L267" s="14"/>
      <c r="M267" s="76">
        <v>3.2</v>
      </c>
      <c r="N267" s="27" t="s">
        <v>48</v>
      </c>
      <c r="O267" s="27" t="s">
        <v>48</v>
      </c>
      <c r="P267" s="27" t="s">
        <v>48</v>
      </c>
      <c r="Q267" s="27" t="s">
        <v>48</v>
      </c>
      <c r="R267" s="27" t="s">
        <v>48</v>
      </c>
      <c r="S267" s="77">
        <f t="shared" si="1451"/>
        <v>3.2</v>
      </c>
      <c r="T267" s="3"/>
      <c r="U267" s="135">
        <v>0.1</v>
      </c>
      <c r="V267" s="114" t="s">
        <v>48</v>
      </c>
      <c r="W267" s="114" t="s">
        <v>48</v>
      </c>
      <c r="X267" s="114" t="s">
        <v>48</v>
      </c>
      <c r="Y267" s="114" t="s">
        <v>48</v>
      </c>
      <c r="Z267" s="114" t="s">
        <v>48</v>
      </c>
      <c r="AA267" s="114">
        <f t="shared" si="1453"/>
        <v>0.1</v>
      </c>
      <c r="AB267" s="115">
        <f>AA267</f>
        <v>0.1</v>
      </c>
      <c r="AC267" s="3"/>
      <c r="AD267" s="135">
        <v>0.05</v>
      </c>
      <c r="AE267" s="114" t="s">
        <v>48</v>
      </c>
      <c r="AF267" s="114" t="s">
        <v>48</v>
      </c>
      <c r="AG267" s="114" t="s">
        <v>48</v>
      </c>
      <c r="AH267" s="114" t="s">
        <v>48</v>
      </c>
      <c r="AI267" s="114" t="s">
        <v>48</v>
      </c>
      <c r="AJ267" s="114">
        <f t="shared" si="1455"/>
        <v>0.05</v>
      </c>
      <c r="AK267" s="115">
        <f>AJ267</f>
        <v>0.05</v>
      </c>
      <c r="AL267" s="3"/>
      <c r="AM267" s="113">
        <f t="shared" si="1460"/>
        <v>0.15000000000000002</v>
      </c>
      <c r="AN267" s="114" t="s">
        <v>48</v>
      </c>
      <c r="AO267" s="114" t="s">
        <v>48</v>
      </c>
      <c r="AP267" s="102" t="s">
        <v>48</v>
      </c>
      <c r="AQ267" s="114" t="s">
        <v>48</v>
      </c>
      <c r="AR267" s="114" t="s">
        <v>48</v>
      </c>
      <c r="AS267" s="114">
        <f t="shared" si="1458"/>
        <v>0.15000000000000002</v>
      </c>
      <c r="AT267" s="44" t="s">
        <v>48</v>
      </c>
      <c r="AU267" s="3"/>
    </row>
    <row r="268" spans="1:47">
      <c r="A268" s="3"/>
      <c r="B268" s="53"/>
      <c r="C268" s="51" t="s">
        <v>86</v>
      </c>
      <c r="D268" s="85">
        <v>16</v>
      </c>
      <c r="E268" s="85">
        <v>2</v>
      </c>
      <c r="F268" s="85">
        <v>1</v>
      </c>
      <c r="G268" s="86" t="s">
        <v>48</v>
      </c>
      <c r="H268" s="87" t="s">
        <v>48</v>
      </c>
      <c r="I268" s="48">
        <f t="shared" si="1448"/>
        <v>19</v>
      </c>
      <c r="J268" s="48">
        <f t="shared" si="1449"/>
        <v>3</v>
      </c>
      <c r="K268" s="88">
        <f t="shared" si="1450"/>
        <v>0.15789473684210525</v>
      </c>
      <c r="L268" s="14"/>
      <c r="M268" s="76">
        <v>3.38</v>
      </c>
      <c r="N268" s="27">
        <v>3.5</v>
      </c>
      <c r="O268" s="27">
        <v>3</v>
      </c>
      <c r="P268" s="27" t="s">
        <v>48</v>
      </c>
      <c r="Q268" s="27" t="s">
        <v>48</v>
      </c>
      <c r="R268" s="27">
        <f t="shared" ref="R268:R275" si="1477">SUMPRODUCT(E268:H268,N268:Q268)/SUM(E268:H268)</f>
        <v>3.3333333333333335</v>
      </c>
      <c r="S268" s="77">
        <f t="shared" si="1451"/>
        <v>3.38</v>
      </c>
      <c r="T268" s="3"/>
      <c r="U268" s="135">
        <v>0</v>
      </c>
      <c r="V268" s="121">
        <v>0</v>
      </c>
      <c r="W268" s="121">
        <v>0</v>
      </c>
      <c r="X268" s="114" t="s">
        <v>48</v>
      </c>
      <c r="Y268" s="114" t="s">
        <v>48</v>
      </c>
      <c r="Z268" s="114">
        <f t="shared" ref="Z268:Z275" si="1478">SUMPRODUCT(E268:H268,V268:Y268)/SUM(E268:H268)</f>
        <v>0</v>
      </c>
      <c r="AA268" s="114">
        <f t="shared" si="1453"/>
        <v>0</v>
      </c>
      <c r="AB268" s="115">
        <f t="shared" ref="AB268:AB275" si="1479">((Z268*J268)+(AA268*D268))/I268</f>
        <v>0</v>
      </c>
      <c r="AC268" s="3"/>
      <c r="AD268" s="135">
        <v>0.125</v>
      </c>
      <c r="AE268" s="121">
        <v>0</v>
      </c>
      <c r="AF268" s="121">
        <v>0</v>
      </c>
      <c r="AG268" s="114" t="s">
        <v>48</v>
      </c>
      <c r="AH268" s="114" t="s">
        <v>48</v>
      </c>
      <c r="AI268" s="114">
        <f t="shared" ref="AI268:AI275" si="1480">SUMPRODUCT(E268:H268,AE268:AH268)/SUM(E268:H268)</f>
        <v>0</v>
      </c>
      <c r="AJ268" s="114">
        <f t="shared" si="1455"/>
        <v>0.125</v>
      </c>
      <c r="AK268" s="115">
        <f t="shared" ref="AK268:AK275" si="1481">((AI268*J268)+(AJ268*D268))/I268</f>
        <v>0.10526315789473684</v>
      </c>
      <c r="AL268" s="3"/>
      <c r="AM268" s="113">
        <f t="shared" si="1460"/>
        <v>0.125</v>
      </c>
      <c r="AN268" s="114">
        <f t="shared" ref="AN268:AO274" si="1482">V268+AE268</f>
        <v>0</v>
      </c>
      <c r="AO268" s="114">
        <f t="shared" si="1482"/>
        <v>0</v>
      </c>
      <c r="AP268" s="102" t="s">
        <v>48</v>
      </c>
      <c r="AQ268" s="114" t="s">
        <v>48</v>
      </c>
      <c r="AR268" s="114">
        <f t="shared" ref="AR268:AR275" si="1483">SUMPRODUCT(E268:H268,AN268:AQ268)/SUM(E268:H268)</f>
        <v>0</v>
      </c>
      <c r="AS268" s="114">
        <f t="shared" si="1458"/>
        <v>0.125</v>
      </c>
      <c r="AT268" s="115">
        <f t="shared" ref="AT268:AT275" si="1484">((AR268*J268)+(AS268*D268))/I268</f>
        <v>0.10526315789473684</v>
      </c>
      <c r="AU268" s="3"/>
    </row>
    <row r="269" spans="1:47">
      <c r="A269" s="3"/>
      <c r="B269" s="53"/>
      <c r="C269" s="51" t="s">
        <v>86</v>
      </c>
      <c r="D269" s="85">
        <v>4</v>
      </c>
      <c r="E269" s="85">
        <v>7</v>
      </c>
      <c r="F269" s="85">
        <v>6</v>
      </c>
      <c r="G269" s="86" t="s">
        <v>48</v>
      </c>
      <c r="H269" s="89">
        <v>1</v>
      </c>
      <c r="I269" s="48">
        <f t="shared" si="1448"/>
        <v>18</v>
      </c>
      <c r="J269" s="48">
        <f t="shared" si="1449"/>
        <v>14</v>
      </c>
      <c r="K269" s="88">
        <f t="shared" si="1450"/>
        <v>0.77777777777777779</v>
      </c>
      <c r="L269" s="14"/>
      <c r="M269" s="76">
        <v>3</v>
      </c>
      <c r="N269" s="27">
        <v>3.29</v>
      </c>
      <c r="O269" s="27">
        <v>3.83</v>
      </c>
      <c r="P269" s="27" t="s">
        <v>48</v>
      </c>
      <c r="Q269" s="27">
        <v>2</v>
      </c>
      <c r="R269" s="27">
        <f t="shared" si="1477"/>
        <v>3.4292857142857147</v>
      </c>
      <c r="S269" s="77">
        <f t="shared" si="1451"/>
        <v>3</v>
      </c>
      <c r="T269" s="3"/>
      <c r="U269" s="135">
        <v>0.25</v>
      </c>
      <c r="V269" s="121">
        <v>0</v>
      </c>
      <c r="W269" s="121">
        <v>0</v>
      </c>
      <c r="X269" s="114" t="s">
        <v>48</v>
      </c>
      <c r="Y269" s="114">
        <v>0</v>
      </c>
      <c r="Z269" s="114">
        <f t="shared" si="1478"/>
        <v>0</v>
      </c>
      <c r="AA269" s="114">
        <f t="shared" si="1453"/>
        <v>0.25</v>
      </c>
      <c r="AB269" s="115">
        <f t="shared" si="1479"/>
        <v>5.5555555555555552E-2</v>
      </c>
      <c r="AC269" s="3"/>
      <c r="AD269" s="135">
        <v>0</v>
      </c>
      <c r="AE269" s="121">
        <v>0.1429</v>
      </c>
      <c r="AF269" s="121">
        <v>0</v>
      </c>
      <c r="AG269" s="114" t="s">
        <v>48</v>
      </c>
      <c r="AH269" s="114">
        <v>0</v>
      </c>
      <c r="AI269" s="114">
        <f t="shared" si="1480"/>
        <v>7.145E-2</v>
      </c>
      <c r="AJ269" s="114">
        <f t="shared" si="1455"/>
        <v>0</v>
      </c>
      <c r="AK269" s="115">
        <f t="shared" si="1481"/>
        <v>5.5572222222222217E-2</v>
      </c>
      <c r="AL269" s="3"/>
      <c r="AM269" s="113">
        <f t="shared" si="1460"/>
        <v>0.25</v>
      </c>
      <c r="AN269" s="114">
        <f t="shared" si="1482"/>
        <v>0.1429</v>
      </c>
      <c r="AO269" s="114">
        <f t="shared" si="1482"/>
        <v>0</v>
      </c>
      <c r="AP269" s="102" t="s">
        <v>48</v>
      </c>
      <c r="AQ269" s="114">
        <f>Y269+AH269</f>
        <v>0</v>
      </c>
      <c r="AR269" s="114">
        <f t="shared" si="1483"/>
        <v>7.145E-2</v>
      </c>
      <c r="AS269" s="114">
        <f t="shared" si="1458"/>
        <v>0.25</v>
      </c>
      <c r="AT269" s="115">
        <f t="shared" si="1484"/>
        <v>0.11112777777777778</v>
      </c>
      <c r="AU269" s="3"/>
    </row>
    <row r="270" spans="1:47">
      <c r="A270" s="3"/>
      <c r="B270" s="53"/>
      <c r="C270" s="51" t="s">
        <v>86</v>
      </c>
      <c r="D270" s="85">
        <v>17</v>
      </c>
      <c r="E270" s="85">
        <v>19</v>
      </c>
      <c r="F270" s="85">
        <v>3</v>
      </c>
      <c r="G270" s="85">
        <v>3</v>
      </c>
      <c r="H270" s="87" t="s">
        <v>48</v>
      </c>
      <c r="I270" s="48">
        <f t="shared" si="1448"/>
        <v>42</v>
      </c>
      <c r="J270" s="48">
        <f t="shared" si="1449"/>
        <v>25</v>
      </c>
      <c r="K270" s="88">
        <f t="shared" si="1450"/>
        <v>0.59523809523809523</v>
      </c>
      <c r="L270" s="14"/>
      <c r="M270" s="76">
        <v>3.18</v>
      </c>
      <c r="N270" s="27">
        <v>3.37</v>
      </c>
      <c r="O270" s="27">
        <v>3.33</v>
      </c>
      <c r="P270" s="27">
        <v>3</v>
      </c>
      <c r="Q270" s="27">
        <v>3</v>
      </c>
      <c r="R270" s="27">
        <f t="shared" si="1477"/>
        <v>3.3207999999999998</v>
      </c>
      <c r="S270" s="77">
        <f t="shared" si="1451"/>
        <v>3.18</v>
      </c>
      <c r="T270" s="3"/>
      <c r="U270" s="135">
        <v>0</v>
      </c>
      <c r="V270" s="121">
        <v>0</v>
      </c>
      <c r="W270" s="121">
        <v>0</v>
      </c>
      <c r="X270" s="121">
        <v>0</v>
      </c>
      <c r="Y270" s="114">
        <v>0</v>
      </c>
      <c r="Z270" s="114">
        <f t="shared" si="1478"/>
        <v>0</v>
      </c>
      <c r="AA270" s="114">
        <f t="shared" si="1453"/>
        <v>0</v>
      </c>
      <c r="AB270" s="115">
        <f t="shared" si="1479"/>
        <v>0</v>
      </c>
      <c r="AC270" s="3"/>
      <c r="AD270" s="135">
        <v>0.1177</v>
      </c>
      <c r="AE270" s="121">
        <v>5.2600000000000001E-2</v>
      </c>
      <c r="AF270" s="121">
        <v>0</v>
      </c>
      <c r="AG270" s="121">
        <v>0</v>
      </c>
      <c r="AH270" s="114">
        <v>0</v>
      </c>
      <c r="AI270" s="114">
        <f t="shared" si="1480"/>
        <v>3.9976000000000005E-2</v>
      </c>
      <c r="AJ270" s="114">
        <f t="shared" si="1455"/>
        <v>0.1177</v>
      </c>
      <c r="AK270" s="115">
        <f t="shared" si="1481"/>
        <v>7.1435714285714297E-2</v>
      </c>
      <c r="AL270" s="3"/>
      <c r="AM270" s="113">
        <f t="shared" si="1460"/>
        <v>0.1177</v>
      </c>
      <c r="AN270" s="114">
        <f t="shared" si="1482"/>
        <v>5.2600000000000001E-2</v>
      </c>
      <c r="AO270" s="114">
        <f t="shared" si="1482"/>
        <v>0</v>
      </c>
      <c r="AP270" s="114">
        <f>X270+AG270</f>
        <v>0</v>
      </c>
      <c r="AQ270" s="114">
        <f>Y270+AH270</f>
        <v>0</v>
      </c>
      <c r="AR270" s="114">
        <f t="shared" si="1483"/>
        <v>3.9976000000000005E-2</v>
      </c>
      <c r="AS270" s="114">
        <f t="shared" si="1458"/>
        <v>0.1177</v>
      </c>
      <c r="AT270" s="115">
        <f t="shared" si="1484"/>
        <v>7.1435714285714297E-2</v>
      </c>
      <c r="AU270" s="3"/>
    </row>
    <row r="271" spans="1:47">
      <c r="A271" s="3"/>
      <c r="B271" s="53"/>
      <c r="C271" s="51" t="s">
        <v>86</v>
      </c>
      <c r="D271" s="85">
        <v>12</v>
      </c>
      <c r="E271" s="85">
        <v>4</v>
      </c>
      <c r="F271" s="85">
        <v>2</v>
      </c>
      <c r="G271" s="85">
        <v>1</v>
      </c>
      <c r="H271" s="87" t="s">
        <v>48</v>
      </c>
      <c r="I271" s="48">
        <f t="shared" si="1448"/>
        <v>19</v>
      </c>
      <c r="J271" s="48">
        <f t="shared" si="1449"/>
        <v>7</v>
      </c>
      <c r="K271" s="88">
        <f t="shared" si="1450"/>
        <v>0.36842105263157893</v>
      </c>
      <c r="L271" s="14"/>
      <c r="M271" s="76">
        <v>3.17</v>
      </c>
      <c r="N271" s="27">
        <v>3.75</v>
      </c>
      <c r="O271" s="27">
        <v>4</v>
      </c>
      <c r="P271" s="27">
        <v>3</v>
      </c>
      <c r="Q271" s="27" t="s">
        <v>48</v>
      </c>
      <c r="R271" s="27">
        <f t="shared" si="1477"/>
        <v>3.7142857142857144</v>
      </c>
      <c r="S271" s="77">
        <f t="shared" si="1451"/>
        <v>3.17</v>
      </c>
      <c r="T271" s="3"/>
      <c r="U271" s="135">
        <v>0</v>
      </c>
      <c r="V271" s="121">
        <v>0</v>
      </c>
      <c r="W271" s="121">
        <v>0</v>
      </c>
      <c r="X271" s="121">
        <v>0</v>
      </c>
      <c r="Y271" s="114" t="s">
        <v>48</v>
      </c>
      <c r="Z271" s="114">
        <f t="shared" si="1478"/>
        <v>0</v>
      </c>
      <c r="AA271" s="114">
        <f t="shared" si="1453"/>
        <v>0</v>
      </c>
      <c r="AB271" s="115">
        <f t="shared" si="1479"/>
        <v>0</v>
      </c>
      <c r="AC271" s="3"/>
      <c r="AD271" s="135">
        <v>0</v>
      </c>
      <c r="AE271" s="121">
        <v>0</v>
      </c>
      <c r="AF271" s="121">
        <v>0</v>
      </c>
      <c r="AG271" s="121">
        <v>0</v>
      </c>
      <c r="AH271" s="114" t="s">
        <v>48</v>
      </c>
      <c r="AI271" s="114">
        <f t="shared" si="1480"/>
        <v>0</v>
      </c>
      <c r="AJ271" s="114">
        <f t="shared" si="1455"/>
        <v>0</v>
      </c>
      <c r="AK271" s="115">
        <f t="shared" si="1481"/>
        <v>0</v>
      </c>
      <c r="AL271" s="3"/>
      <c r="AM271" s="113">
        <f t="shared" si="1460"/>
        <v>0</v>
      </c>
      <c r="AN271" s="114">
        <f t="shared" si="1482"/>
        <v>0</v>
      </c>
      <c r="AO271" s="114">
        <f t="shared" si="1482"/>
        <v>0</v>
      </c>
      <c r="AP271" s="114">
        <f>X271+AG271</f>
        <v>0</v>
      </c>
      <c r="AQ271" s="114" t="s">
        <v>48</v>
      </c>
      <c r="AR271" s="114">
        <f t="shared" si="1483"/>
        <v>0</v>
      </c>
      <c r="AS271" s="114">
        <f t="shared" si="1458"/>
        <v>0</v>
      </c>
      <c r="AT271" s="115">
        <f t="shared" si="1484"/>
        <v>0</v>
      </c>
      <c r="AU271" s="3"/>
    </row>
    <row r="272" spans="1:47">
      <c r="A272" s="3"/>
      <c r="B272" s="53"/>
      <c r="C272" s="51" t="s">
        <v>86</v>
      </c>
      <c r="D272" s="85">
        <v>36</v>
      </c>
      <c r="E272" s="85">
        <v>2</v>
      </c>
      <c r="F272" s="85">
        <v>1</v>
      </c>
      <c r="G272" s="87" t="s">
        <v>48</v>
      </c>
      <c r="H272" s="87" t="s">
        <v>48</v>
      </c>
      <c r="I272" s="48">
        <f t="shared" si="1448"/>
        <v>39</v>
      </c>
      <c r="J272" s="48">
        <f t="shared" si="1449"/>
        <v>3</v>
      </c>
      <c r="K272" s="88">
        <f t="shared" si="1450"/>
        <v>7.6923076923076927E-2</v>
      </c>
      <c r="L272" s="14"/>
      <c r="M272" s="76">
        <v>2.42</v>
      </c>
      <c r="N272" s="27">
        <v>2.5</v>
      </c>
      <c r="O272" s="27">
        <v>4</v>
      </c>
      <c r="P272" s="27" t="s">
        <v>48</v>
      </c>
      <c r="Q272" s="27" t="s">
        <v>48</v>
      </c>
      <c r="R272" s="27">
        <f t="shared" si="1477"/>
        <v>3</v>
      </c>
      <c r="S272" s="77">
        <f t="shared" si="1451"/>
        <v>2.42</v>
      </c>
      <c r="T272" s="3"/>
      <c r="U272" s="135">
        <v>0.16669999999999999</v>
      </c>
      <c r="V272" s="121">
        <v>0</v>
      </c>
      <c r="W272" s="121">
        <v>0</v>
      </c>
      <c r="X272" s="114" t="s">
        <v>48</v>
      </c>
      <c r="Y272" s="114" t="s">
        <v>48</v>
      </c>
      <c r="Z272" s="114">
        <f t="shared" si="1478"/>
        <v>0</v>
      </c>
      <c r="AA272" s="114">
        <f t="shared" si="1453"/>
        <v>0.16669999999999999</v>
      </c>
      <c r="AB272" s="115">
        <f t="shared" si="1479"/>
        <v>0.15387692307692308</v>
      </c>
      <c r="AC272" s="3"/>
      <c r="AD272" s="135">
        <v>8.3299999999999999E-2</v>
      </c>
      <c r="AE272" s="121">
        <v>0</v>
      </c>
      <c r="AF272" s="121">
        <v>0</v>
      </c>
      <c r="AG272" s="114" t="s">
        <v>48</v>
      </c>
      <c r="AH272" s="114" t="s">
        <v>48</v>
      </c>
      <c r="AI272" s="114">
        <f t="shared" si="1480"/>
        <v>0</v>
      </c>
      <c r="AJ272" s="114">
        <f t="shared" si="1455"/>
        <v>8.3299999999999999E-2</v>
      </c>
      <c r="AK272" s="115">
        <f t="shared" si="1481"/>
        <v>7.689230769230769E-2</v>
      </c>
      <c r="AL272" s="3"/>
      <c r="AM272" s="113">
        <f t="shared" si="1460"/>
        <v>0.25</v>
      </c>
      <c r="AN272" s="114">
        <f t="shared" si="1482"/>
        <v>0</v>
      </c>
      <c r="AO272" s="114">
        <f t="shared" si="1482"/>
        <v>0</v>
      </c>
      <c r="AP272" s="102" t="s">
        <v>48</v>
      </c>
      <c r="AQ272" s="114" t="s">
        <v>48</v>
      </c>
      <c r="AR272" s="114">
        <f t="shared" si="1483"/>
        <v>0</v>
      </c>
      <c r="AS272" s="114">
        <f t="shared" si="1458"/>
        <v>0.25</v>
      </c>
      <c r="AT272" s="115">
        <f t="shared" si="1484"/>
        <v>0.23076923076923078</v>
      </c>
      <c r="AU272" s="3"/>
    </row>
    <row r="273" spans="1:47">
      <c r="A273" s="3"/>
      <c r="B273" s="53"/>
      <c r="C273" s="51" t="s">
        <v>86</v>
      </c>
      <c r="D273" s="85">
        <v>50</v>
      </c>
      <c r="E273" s="85">
        <v>5</v>
      </c>
      <c r="F273" s="85">
        <v>2</v>
      </c>
      <c r="G273" s="87" t="s">
        <v>48</v>
      </c>
      <c r="H273" s="87" t="s">
        <v>48</v>
      </c>
      <c r="I273" s="48">
        <f t="shared" si="1448"/>
        <v>57</v>
      </c>
      <c r="J273" s="48">
        <f t="shared" si="1449"/>
        <v>7</v>
      </c>
      <c r="K273" s="88">
        <f t="shared" si="1450"/>
        <v>0.12280701754385964</v>
      </c>
      <c r="L273" s="14"/>
      <c r="M273" s="76">
        <v>2.42</v>
      </c>
      <c r="N273" s="27">
        <v>2.8</v>
      </c>
      <c r="O273" s="27">
        <v>4</v>
      </c>
      <c r="P273" s="27" t="s">
        <v>48</v>
      </c>
      <c r="Q273" s="27" t="s">
        <v>48</v>
      </c>
      <c r="R273" s="27">
        <f t="shared" si="1477"/>
        <v>3.1428571428571428</v>
      </c>
      <c r="S273" s="77">
        <f t="shared" si="1451"/>
        <v>2.42</v>
      </c>
      <c r="T273" s="3"/>
      <c r="U273" s="135">
        <v>0.1</v>
      </c>
      <c r="V273" s="121">
        <v>0</v>
      </c>
      <c r="W273" s="121">
        <v>0</v>
      </c>
      <c r="X273" s="114" t="s">
        <v>48</v>
      </c>
      <c r="Y273" s="114" t="s">
        <v>48</v>
      </c>
      <c r="Z273" s="114">
        <f t="shared" si="1478"/>
        <v>0</v>
      </c>
      <c r="AA273" s="114">
        <f t="shared" si="1453"/>
        <v>0.1</v>
      </c>
      <c r="AB273" s="115">
        <f t="shared" si="1479"/>
        <v>8.771929824561403E-2</v>
      </c>
      <c r="AC273" s="3"/>
      <c r="AD273" s="135">
        <v>0.12</v>
      </c>
      <c r="AE273" s="121">
        <v>0.2</v>
      </c>
      <c r="AF273" s="121">
        <v>0</v>
      </c>
      <c r="AG273" s="114" t="s">
        <v>48</v>
      </c>
      <c r="AH273" s="114" t="s">
        <v>48</v>
      </c>
      <c r="AI273" s="114">
        <f t="shared" si="1480"/>
        <v>0.14285714285714285</v>
      </c>
      <c r="AJ273" s="114">
        <f t="shared" si="1455"/>
        <v>0.12</v>
      </c>
      <c r="AK273" s="115">
        <f t="shared" si="1481"/>
        <v>0.12280701754385964</v>
      </c>
      <c r="AL273" s="3"/>
      <c r="AM273" s="113">
        <f t="shared" si="1460"/>
        <v>0.22</v>
      </c>
      <c r="AN273" s="114">
        <f t="shared" si="1482"/>
        <v>0.2</v>
      </c>
      <c r="AO273" s="114">
        <f t="shared" si="1482"/>
        <v>0</v>
      </c>
      <c r="AP273" s="102" t="s">
        <v>48</v>
      </c>
      <c r="AQ273" s="114" t="s">
        <v>48</v>
      </c>
      <c r="AR273" s="114">
        <f t="shared" si="1483"/>
        <v>0.14285714285714285</v>
      </c>
      <c r="AS273" s="114">
        <f t="shared" si="1458"/>
        <v>0.22</v>
      </c>
      <c r="AT273" s="115">
        <f t="shared" si="1484"/>
        <v>0.21052631578947367</v>
      </c>
      <c r="AU273" s="3"/>
    </row>
    <row r="274" spans="1:47">
      <c r="A274" s="3"/>
      <c r="B274" s="53"/>
      <c r="C274" s="51" t="s">
        <v>86</v>
      </c>
      <c r="D274" s="85">
        <v>35</v>
      </c>
      <c r="E274" s="85">
        <v>2</v>
      </c>
      <c r="F274" s="85">
        <v>1</v>
      </c>
      <c r="G274" s="87" t="s">
        <v>48</v>
      </c>
      <c r="H274" s="87" t="s">
        <v>48</v>
      </c>
      <c r="I274" s="48">
        <f t="shared" si="1448"/>
        <v>38</v>
      </c>
      <c r="J274" s="48">
        <f t="shared" si="1449"/>
        <v>3</v>
      </c>
      <c r="K274" s="88">
        <f t="shared" si="1450"/>
        <v>7.8947368421052627E-2</v>
      </c>
      <c r="L274" s="14"/>
      <c r="M274" s="76">
        <v>2.46</v>
      </c>
      <c r="N274" s="27">
        <v>3.5</v>
      </c>
      <c r="O274" s="27">
        <v>4</v>
      </c>
      <c r="P274" s="27" t="s">
        <v>48</v>
      </c>
      <c r="Q274" s="27">
        <v>4</v>
      </c>
      <c r="R274" s="27">
        <f t="shared" si="1477"/>
        <v>3.6666666666666665</v>
      </c>
      <c r="S274" s="77">
        <f t="shared" si="1451"/>
        <v>2.46</v>
      </c>
      <c r="T274" s="3"/>
      <c r="U274" s="135">
        <v>2.8500000000000001E-2</v>
      </c>
      <c r="V274" s="121">
        <v>0</v>
      </c>
      <c r="W274" s="121">
        <v>0</v>
      </c>
      <c r="X274" s="114" t="s">
        <v>48</v>
      </c>
      <c r="Y274" s="114">
        <v>0</v>
      </c>
      <c r="Z274" s="114">
        <f t="shared" si="1478"/>
        <v>0</v>
      </c>
      <c r="AA274" s="114">
        <f t="shared" si="1453"/>
        <v>2.8500000000000001E-2</v>
      </c>
      <c r="AB274" s="115">
        <f t="shared" si="1479"/>
        <v>2.6250000000000002E-2</v>
      </c>
      <c r="AC274" s="3"/>
      <c r="AD274" s="135">
        <v>0.28570000000000001</v>
      </c>
      <c r="AE274" s="121">
        <v>0</v>
      </c>
      <c r="AF274" s="121">
        <v>0</v>
      </c>
      <c r="AG274" s="114" t="s">
        <v>48</v>
      </c>
      <c r="AH274" s="114">
        <v>0</v>
      </c>
      <c r="AI274" s="114">
        <f t="shared" si="1480"/>
        <v>0</v>
      </c>
      <c r="AJ274" s="114">
        <f t="shared" si="1455"/>
        <v>0.28570000000000001</v>
      </c>
      <c r="AK274" s="115">
        <f t="shared" si="1481"/>
        <v>0.26314473684210532</v>
      </c>
      <c r="AL274" s="3"/>
      <c r="AM274" s="113">
        <f t="shared" si="1460"/>
        <v>0.31420000000000003</v>
      </c>
      <c r="AN274" s="114">
        <f t="shared" si="1482"/>
        <v>0</v>
      </c>
      <c r="AO274" s="114">
        <f t="shared" si="1482"/>
        <v>0</v>
      </c>
      <c r="AP274" s="102" t="s">
        <v>48</v>
      </c>
      <c r="AQ274" s="114">
        <f>Y274+AH274</f>
        <v>0</v>
      </c>
      <c r="AR274" s="114">
        <f t="shared" si="1483"/>
        <v>0</v>
      </c>
      <c r="AS274" s="114">
        <f t="shared" si="1458"/>
        <v>0.31420000000000003</v>
      </c>
      <c r="AT274" s="115">
        <f t="shared" si="1484"/>
        <v>0.28939473684210532</v>
      </c>
      <c r="AU274" s="3"/>
    </row>
    <row r="275" spans="1:47" ht="15.95" thickBot="1">
      <c r="A275" s="3"/>
      <c r="B275" s="53"/>
      <c r="C275" s="51" t="s">
        <v>86</v>
      </c>
      <c r="D275" s="90">
        <v>33</v>
      </c>
      <c r="E275" s="90">
        <v>2</v>
      </c>
      <c r="F275" s="86" t="s">
        <v>48</v>
      </c>
      <c r="G275" s="86" t="s">
        <v>48</v>
      </c>
      <c r="H275" s="87" t="s">
        <v>48</v>
      </c>
      <c r="I275" s="48">
        <f t="shared" si="1448"/>
        <v>35</v>
      </c>
      <c r="J275" s="48">
        <f t="shared" si="1449"/>
        <v>2</v>
      </c>
      <c r="K275" s="88">
        <f t="shared" si="1450"/>
        <v>5.7142857142857141E-2</v>
      </c>
      <c r="L275" s="14"/>
      <c r="M275" s="155">
        <v>1.76</v>
      </c>
      <c r="N275" s="156">
        <v>2</v>
      </c>
      <c r="O275" s="156" t="s">
        <v>48</v>
      </c>
      <c r="P275" s="156" t="s">
        <v>48</v>
      </c>
      <c r="Q275" s="156" t="s">
        <v>48</v>
      </c>
      <c r="R275" s="156">
        <f t="shared" si="1477"/>
        <v>2</v>
      </c>
      <c r="S275" s="157">
        <f t="shared" si="1451"/>
        <v>1.76</v>
      </c>
      <c r="T275" s="3"/>
      <c r="U275" s="136">
        <v>0.1212</v>
      </c>
      <c r="V275" s="140">
        <v>0.5</v>
      </c>
      <c r="W275" s="125" t="s">
        <v>48</v>
      </c>
      <c r="X275" s="125" t="s">
        <v>48</v>
      </c>
      <c r="Y275" s="125" t="s">
        <v>48</v>
      </c>
      <c r="Z275" s="125">
        <f t="shared" si="1478"/>
        <v>0.5</v>
      </c>
      <c r="AA275" s="125">
        <f t="shared" si="1453"/>
        <v>0.1212</v>
      </c>
      <c r="AB275" s="126">
        <f t="shared" si="1479"/>
        <v>0.1428457142857143</v>
      </c>
      <c r="AC275" s="3"/>
      <c r="AD275" s="142">
        <v>0.33329999999999999</v>
      </c>
      <c r="AE275" s="228">
        <v>0</v>
      </c>
      <c r="AF275" s="117" t="s">
        <v>48</v>
      </c>
      <c r="AG275" s="117" t="s">
        <v>48</v>
      </c>
      <c r="AH275" s="117" t="s">
        <v>48</v>
      </c>
      <c r="AI275" s="117">
        <f t="shared" si="1480"/>
        <v>0</v>
      </c>
      <c r="AJ275" s="117">
        <f t="shared" si="1455"/>
        <v>0.33329999999999999</v>
      </c>
      <c r="AK275" s="88">
        <f t="shared" si="1481"/>
        <v>0.31425428571428571</v>
      </c>
      <c r="AL275" s="3"/>
      <c r="AM275" s="116">
        <f t="shared" si="1460"/>
        <v>0.45450000000000002</v>
      </c>
      <c r="AN275" s="117">
        <f>V275+AE275</f>
        <v>0.5</v>
      </c>
      <c r="AO275" s="117" t="s">
        <v>48</v>
      </c>
      <c r="AP275" s="101" t="s">
        <v>48</v>
      </c>
      <c r="AQ275" s="117" t="s">
        <v>48</v>
      </c>
      <c r="AR275" s="117">
        <f t="shared" si="1483"/>
        <v>0.5</v>
      </c>
      <c r="AS275" s="117">
        <f t="shared" si="1458"/>
        <v>0.45450000000000002</v>
      </c>
      <c r="AT275" s="88">
        <f t="shared" si="1484"/>
        <v>0.45710000000000001</v>
      </c>
      <c r="AU275" s="3"/>
    </row>
    <row r="276" spans="1:47" ht="15.95" thickBot="1">
      <c r="A276" s="3"/>
      <c r="B276" s="255" t="s">
        <v>86</v>
      </c>
      <c r="C276" s="256"/>
      <c r="D276" s="45">
        <f>SUM(D248:D275)</f>
        <v>579</v>
      </c>
      <c r="E276" s="7">
        <f t="shared" ref="E276:I276" si="1485">SUM(E248:E275)</f>
        <v>86</v>
      </c>
      <c r="F276" s="7">
        <f t="shared" si="1485"/>
        <v>52</v>
      </c>
      <c r="G276" s="7">
        <f t="shared" si="1485"/>
        <v>14</v>
      </c>
      <c r="H276" s="7">
        <f t="shared" si="1485"/>
        <v>6</v>
      </c>
      <c r="I276" s="7">
        <f t="shared" si="1485"/>
        <v>737</v>
      </c>
      <c r="J276" s="7">
        <f>SUM(J248:J275)</f>
        <v>158</v>
      </c>
      <c r="K276" s="6">
        <f>AVERAGE(K248:K275)</f>
        <v>0.21990316909489835</v>
      </c>
      <c r="L276" s="14"/>
      <c r="M276" s="164">
        <f t="shared" ref="M276:S276" si="1486">AVERAGE(M248:M275)</f>
        <v>2.6900000000000004</v>
      </c>
      <c r="N276" s="165">
        <f t="shared" si="1486"/>
        <v>3.2277777777777774</v>
      </c>
      <c r="O276" s="165">
        <f t="shared" si="1486"/>
        <v>3.5045000000000002</v>
      </c>
      <c r="P276" s="165">
        <f t="shared" si="1486"/>
        <v>3.25</v>
      </c>
      <c r="Q276" s="165">
        <f t="shared" si="1486"/>
        <v>3.125</v>
      </c>
      <c r="R276" s="165">
        <f t="shared" si="1486"/>
        <v>3.3058891774891777</v>
      </c>
      <c r="S276" s="166">
        <f t="shared" si="1486"/>
        <v>2.6900000000000004</v>
      </c>
      <c r="T276" s="3"/>
      <c r="U276" s="218">
        <f t="shared" ref="U276" si="1487">AVERAGE(U248:U275)</f>
        <v>9.7592857142857148E-2</v>
      </c>
      <c r="V276" s="219">
        <f t="shared" ref="V276" si="1488">AVERAGE(V248:V275)</f>
        <v>4.0894444444444442E-2</v>
      </c>
      <c r="W276" s="219">
        <f t="shared" ref="W276" si="1489">AVERAGE(W248:W275)</f>
        <v>3.7499999999999999E-2</v>
      </c>
      <c r="X276" s="219">
        <f t="shared" ref="X276" si="1490">AVERAGE(X248:X275)</f>
        <v>0</v>
      </c>
      <c r="Y276" s="219">
        <f t="shared" ref="Y276" si="1491">AVERAGE(Y248:Y275)</f>
        <v>0</v>
      </c>
      <c r="Z276" s="219">
        <f t="shared" ref="Z276" si="1492">AVERAGE(Z248:Z275)</f>
        <v>4.8484545454545454E-2</v>
      </c>
      <c r="AA276" s="219">
        <f t="shared" ref="AA276" si="1493">AVERAGE(AA248:AA275)</f>
        <v>9.7592857142857148E-2</v>
      </c>
      <c r="AB276" s="220">
        <f t="shared" ref="AB276" si="1494">AVERAGE(AB248:AB275)</f>
        <v>8.0076597822394818E-2</v>
      </c>
      <c r="AC276" s="3"/>
      <c r="AD276" s="97">
        <f t="shared" ref="AD276" si="1495">AVERAGE(AD248:AD275)</f>
        <v>0.11109642857142857</v>
      </c>
      <c r="AE276" s="98">
        <f t="shared" ref="AE276" si="1496">AVERAGE(AE248:AE275)</f>
        <v>2.8144444444444441E-2</v>
      </c>
      <c r="AF276" s="98">
        <f t="shared" ref="AF276" si="1497">AVERAGE(AF248:AF275)</f>
        <v>1.2500000000000001E-2</v>
      </c>
      <c r="AG276" s="98">
        <f t="shared" ref="AG276" si="1498">AVERAGE(AG248:AG275)</f>
        <v>0</v>
      </c>
      <c r="AH276" s="98">
        <f t="shared" ref="AH276" si="1499">AVERAGE(AH248:AH275)</f>
        <v>0</v>
      </c>
      <c r="AI276" s="98">
        <f t="shared" ref="AI276" si="1500">AVERAGE(AI248:AI275)</f>
        <v>1.8376203463203462E-2</v>
      </c>
      <c r="AJ276" s="98">
        <f t="shared" ref="AJ276" si="1501">AVERAGE(AJ248:AJ275)</f>
        <v>0.11109642857142857</v>
      </c>
      <c r="AK276" s="99">
        <f t="shared" ref="AK276" si="1502">AVERAGE(AK248:AK275)</f>
        <v>9.2222681238352283E-2</v>
      </c>
      <c r="AL276" s="3"/>
      <c r="AM276" s="106">
        <f t="shared" ref="AM276" si="1503">AVERAGE(AM248:AM275)</f>
        <v>0.20868928571428572</v>
      </c>
      <c r="AN276" s="107">
        <f t="shared" ref="AN276" si="1504">AVERAGE(AN248:AN275)</f>
        <v>6.9038888888888886E-2</v>
      </c>
      <c r="AO276" s="107">
        <f t="shared" ref="AO276" si="1505">AVERAGE(AO248:AO275)</f>
        <v>0.05</v>
      </c>
      <c r="AP276" s="107">
        <f t="shared" ref="AP276" si="1506">AVERAGE(AP248:AP275)</f>
        <v>0</v>
      </c>
      <c r="AQ276" s="107">
        <f t="shared" ref="AQ276" si="1507">AVERAGE(AQ248:AQ275)</f>
        <v>0</v>
      </c>
      <c r="AR276" s="107">
        <f t="shared" ref="AR276" si="1508">AVERAGE(AR248:AR275)</f>
        <v>6.6860748917748916E-2</v>
      </c>
      <c r="AS276" s="107">
        <f t="shared" ref="AS276" si="1509">AVERAGE(AS248:AS275)</f>
        <v>0.20868928571428572</v>
      </c>
      <c r="AT276" s="108">
        <f t="shared" ref="AT276" si="1510">AVERAGE(AT248:AT275)</f>
        <v>0.20141271880458722</v>
      </c>
      <c r="AU276" s="3"/>
    </row>
    <row r="277" spans="1:47" s="5" customFormat="1" ht="15.95" thickBot="1">
      <c r="A277" s="3"/>
      <c r="B277" s="257" t="s">
        <v>87</v>
      </c>
      <c r="C277" s="258"/>
      <c r="D277" s="252">
        <f>SUM(D35,D37,D43,D47,D50,D54,D58,D61,D76,D78,D80,D82,D88,D96,D99,D104,D106,D108,D151,D153,D190,D194,D197,D200,D202,D207,D212,D220,D222,D240,D244,D247,D237,D276,D177,D148,D136,D71,D27)</f>
        <v>9077</v>
      </c>
      <c r="E277" s="253">
        <f t="shared" ref="E277:J277" si="1511">SUM(E35,E37,E43,E47,E50,E54,E58,E61,E76,E78,E80,E82,E88,E96,E99,E104,E106,E108,E151,E153,E190,E194,E197,E200,E202,E207,E212,E220,E222,E240,E244,E247,E237,E276,E177,E148,E136,E71,E27)</f>
        <v>1178</v>
      </c>
      <c r="F277" s="253">
        <f t="shared" si="1511"/>
        <v>1064</v>
      </c>
      <c r="G277" s="253">
        <f t="shared" si="1511"/>
        <v>405</v>
      </c>
      <c r="H277" s="253">
        <f t="shared" si="1511"/>
        <v>240</v>
      </c>
      <c r="I277" s="253">
        <f t="shared" si="1511"/>
        <v>11964</v>
      </c>
      <c r="J277" s="253">
        <f t="shared" si="1511"/>
        <v>2887</v>
      </c>
      <c r="K277" s="94">
        <f>AVERAGE(K35,K37,K43,K47,K50,K54,K58,K61,K76,K78,K80,K82,K88,K96,K99,K104,K106,K108,K151,K153,K190,K194,K197,K200,K202,K207,K212,K220,K222,K240,K244,K247,K237,K276,K177,K148,K136,K71,K27)</f>
        <v>0.28442986526806596</v>
      </c>
      <c r="L277" s="14"/>
      <c r="M277" s="161">
        <f t="shared" ref="M277:S277" si="1512">AVERAGE(M35,M37,M43,M47,M50,M54,M58,M61,M76,M78,M80,M82,M88,M96,M99,M104,M106,M108,M151,M153,M190,M194,M197,M200,M202,M207,M212,M220,M222,M240,M244,M247,M237,M276,M177,M148,M136,M71,M27)</f>
        <v>2.1065987171711811</v>
      </c>
      <c r="N277" s="162">
        <f t="shared" si="1512"/>
        <v>2.3779231441842246</v>
      </c>
      <c r="O277" s="162">
        <f t="shared" si="1512"/>
        <v>2.5443016502580216</v>
      </c>
      <c r="P277" s="162">
        <f t="shared" si="1512"/>
        <v>2.8073290916366545</v>
      </c>
      <c r="Q277" s="162">
        <f t="shared" si="1512"/>
        <v>3.2297427334570186</v>
      </c>
      <c r="R277" s="162">
        <f t="shared" si="1512"/>
        <v>2.6325740831366602</v>
      </c>
      <c r="S277" s="163">
        <f t="shared" si="1512"/>
        <v>2.1065987171711811</v>
      </c>
      <c r="T277" s="3"/>
      <c r="U277" s="93">
        <f t="shared" ref="U277:AB277" si="1513">AVERAGE(U35,U37,U43,U47,U50,U54,U58,U61,U76,U78,U80,U82,U88,U96,U99,U104,U106,U108,U151,U153,U190,U194,U197,U200,U202,U207,U212,U220,U222,U240,U244,U247,U237,U276,U177,U148,U136,U71,U27)</f>
        <v>0.15326710003485511</v>
      </c>
      <c r="V277" s="95">
        <f t="shared" si="1513"/>
        <v>0.13963957412320674</v>
      </c>
      <c r="W277" s="95">
        <f t="shared" si="1513"/>
        <v>0.11709231530400961</v>
      </c>
      <c r="X277" s="95">
        <f t="shared" si="1513"/>
        <v>7.3305614463967411E-2</v>
      </c>
      <c r="Y277" s="95">
        <f t="shared" si="1513"/>
        <v>4.3793978227654691E-2</v>
      </c>
      <c r="Z277" s="95">
        <f t="shared" si="1513"/>
        <v>0.10724326256594803</v>
      </c>
      <c r="AA277" s="95">
        <f t="shared" si="1513"/>
        <v>0.15326710003485511</v>
      </c>
      <c r="AB277" s="94">
        <f t="shared" si="1513"/>
        <v>0.14036958209660455</v>
      </c>
      <c r="AC277" s="3"/>
      <c r="AD277" s="239">
        <f t="shared" ref="AD277" si="1514">AVERAGE(AD35,AD37,AD43,AD47,AD50,AD54,AD58,AD61,AD76,AD78,AD80,AD82,AD88,AD96,AD99,AD104,AD106,AD108,AD151,AD153,AD190,AD194,AD197,AD200,AD202,AD207,AD212,AD220,AD222,AD240,AD244,AD247,AD237,AD276,AD177,AD148,AD136,AD71,AD27)</f>
        <v>0.19491742594788461</v>
      </c>
      <c r="AE277" s="240">
        <f t="shared" ref="AE277" si="1515">AVERAGE(AE35,AE37,AE43,AE47,AE50,AE54,AE58,AE61,AE76,AE78,AE80,AE82,AE88,AE96,AE99,AE104,AE106,AE108,AE151,AE153,AE190,AE194,AE197,AE200,AE202,AE207,AE212,AE220,AE222,AE240,AE244,AE247,AE237,AE276,AE177,AE148,AE136,AE71,AE27)</f>
        <v>0.12046628907625923</v>
      </c>
      <c r="AF277" s="240">
        <f t="shared" ref="AF277" si="1516">AVERAGE(AF35,AF37,AF43,AF47,AF50,AF54,AF58,AF61,AF76,AF78,AF80,AF82,AF88,AF96,AF99,AF104,AF106,AF108,AF151,AF153,AF190,AF194,AF197,AF200,AF202,AF207,AF212,AF220,AF222,AF240,AF244,AF247,AF237,AF276,AF177,AF148,AF136,AF71,AF27)</f>
        <v>8.8008875134906656E-2</v>
      </c>
      <c r="AG277" s="240">
        <f t="shared" ref="AG277" si="1517">AVERAGE(AG35,AG37,AG43,AG47,AG50,AG54,AG58,AG61,AG76,AG78,AG80,AG82,AG88,AG96,AG99,AG104,AG106,AG108,AG151,AG153,AG190,AG194,AG197,AG200,AG202,AG207,AG212,AG220,AG222,AG240,AG244,AG247,AG237,AG276,AG177,AG148,AG136,AG71,AG27)</f>
        <v>7.1709197808535199E-2</v>
      </c>
      <c r="AH277" s="240">
        <f t="shared" ref="AH277" si="1518">AVERAGE(AH35,AH37,AH43,AH47,AH50,AH54,AH58,AH61,AH76,AH78,AH80,AH82,AH88,AH96,AH99,AH104,AH106,AH108,AH151,AH153,AH190,AH194,AH197,AH200,AH202,AH207,AH212,AH220,AH222,AH240,AH244,AH247,AH237,AH276,AH177,AH148,AH136,AH71,AH27)</f>
        <v>2.1078529411764708E-2</v>
      </c>
      <c r="AI277" s="240">
        <f t="shared" ref="AI277" si="1519">AVERAGE(AI35,AI37,AI43,AI47,AI50,AI54,AI58,AI61,AI76,AI78,AI80,AI82,AI88,AI96,AI99,AI104,AI106,AI108,AI151,AI153,AI190,AI194,AI197,AI200,AI202,AI207,AI212,AI220,AI222,AI240,AI244,AI247,AI237,AI276,AI177,AI148,AI136,AI71,AI27)</f>
        <v>8.8037525372777953E-2</v>
      </c>
      <c r="AJ277" s="240">
        <f t="shared" ref="AJ277" si="1520">AVERAGE(AJ35,AJ37,AJ43,AJ47,AJ50,AJ54,AJ58,AJ61,AJ76,AJ78,AJ80,AJ82,AJ88,AJ96,AJ99,AJ104,AJ106,AJ108,AJ151,AJ153,AJ190,AJ194,AJ197,AJ200,AJ202,AJ207,AJ212,AJ220,AJ222,AJ240,AJ244,AJ247,AJ237,AJ276,AJ177,AJ148,AJ136,AJ71,AJ27)</f>
        <v>0.19491742594788461</v>
      </c>
      <c r="AK277" s="241">
        <f t="shared" ref="AK277" si="1521">AVERAGE(AK35,AK37,AK43,AK47,AK50,AK54,AK58,AK61,AK76,AK78,AK80,AK82,AK88,AK96,AK99,AK104,AK106,AK108,AK151,AK153,AK190,AK194,AK197,AK200,AK202,AK207,AK212,AK220,AK222,AK240,AK244,AK247,AK237,AK276,AK177,AK148,AK136,AK71,AK27)</f>
        <v>0.1526129217516749</v>
      </c>
      <c r="AL277" s="3"/>
      <c r="AM277" s="93">
        <f t="shared" ref="AM277" si="1522">AVERAGE(AM35,AM37,AM43,AM47,AM50,AM54,AM58,AM61,AM76,AM78,AM80,AM82,AM88,AM96,AM99,AM104,AM106,AM108,AM151,AM153,AM190,AM194,AM197,AM200,AM202,AM207,AM212,AM220,AM222,AM240,AM244,AM247,AM237,AM276,AM177,AM148,AM136,AM71,AM27)</f>
        <v>0.34818452598273975</v>
      </c>
      <c r="AN277" s="95">
        <f t="shared" ref="AN277" si="1523">AVERAGE(AN35,AN37,AN43,AN47,AN50,AN54,AN58,AN61,AN76,AN78,AN80,AN82,AN88,AN96,AN99,AN104,AN106,AN108,AN151,AN153,AN190,AN194,AN197,AN200,AN202,AN207,AN212,AN220,AN222,AN240,AN244,AN247,AN237,AN276,AN177,AN148,AN136,AN71,AN27)</f>
        <v>0.26010586319946599</v>
      </c>
      <c r="AO277" s="95">
        <f t="shared" ref="AO277" si="1524">AVERAGE(AO35,AO37,AO43,AO47,AO50,AO54,AO58,AO61,AO76,AO78,AO80,AO82,AO88,AO96,AO99,AO104,AO106,AO108,AO151,AO153,AO190,AO194,AO197,AO200,AO202,AO207,AO212,AO220,AO222,AO240,AO244,AO247,AO237,AO276,AO177,AO148,AO136,AO71,AO27)</f>
        <v>0.20510119043891625</v>
      </c>
      <c r="AP277" s="95">
        <f t="shared" ref="AP277" si="1525">AVERAGE(AP35,AP37,AP43,AP47,AP50,AP54,AP58,AP61,AP76,AP78,AP80,AP82,AP88,AP96,AP99,AP104,AP106,AP108,AP151,AP153,AP190,AP194,AP197,AP200,AP202,AP207,AP212,AP220,AP222,AP240,AP244,AP247,AP237,AP276,AP177,AP148,AP136,AP71,AP27)</f>
        <v>0.14285876478826826</v>
      </c>
      <c r="AQ277" s="95">
        <f t="shared" ref="AQ277" si="1526">AVERAGE(AQ35,AQ37,AQ43,AQ47,AQ50,AQ54,AQ58,AQ61,AQ76,AQ78,AQ80,AQ82,AQ88,AQ96,AQ99,AQ104,AQ106,AQ108,AQ151,AQ153,AQ190,AQ194,AQ197,AQ200,AQ202,AQ207,AQ212,AQ220,AQ222,AQ240,AQ244,AQ247,AQ237,AQ276,AQ177,AQ148,AQ136,AQ71,AQ27)</f>
        <v>6.4872507639419402E-2</v>
      </c>
      <c r="AR277" s="95">
        <f t="shared" ref="AR277" si="1527">AVERAGE(AR35,AR37,AR43,AR47,AR50,AR54,AR58,AR61,AR76,AR78,AR80,AR82,AR88,AR96,AR99,AR104,AR106,AR108,AR151,AR153,AR190,AR194,AR197,AR200,AR202,AR207,AR212,AR220,AR222,AR240,AR244,AR247,AR237,AR276,AR177,AR148,AR136,AR71,AR27)</f>
        <v>0.195280787938726</v>
      </c>
      <c r="AS277" s="95">
        <f t="shared" ref="AS277" si="1528">AVERAGE(AS35,AS37,AS43,AS47,AS50,AS54,AS58,AS61,AS76,AS78,AS80,AS82,AS88,AS96,AS99,AS104,AS106,AS108,AS151,AS153,AS190,AS194,AS197,AS200,AS202,AS207,AS212,AS220,AS222,AS240,AS244,AS247,AS237,AS276,AS177,AS148,AS136,AS71,AS27)</f>
        <v>0.34818452598273975</v>
      </c>
      <c r="AT277" s="94">
        <f t="shared" ref="AT277" si="1529">AVERAGE(AT35,AT37,AT43,AT47,AT50,AT54,AT58,AT61,AT76,AT78,AT80,AT82,AT88,AT96,AT99,AT104,AT106,AT108,AT151,AT153,AT190,AT194,AT197,AT200,AT202,AT207,AT212,AT220,AT222,AT240,AT244,AT247,AT237,AT276,AT177,AT148,AT136,AT71,AT27)</f>
        <v>0.29494706892527356</v>
      </c>
      <c r="AU277" s="3"/>
    </row>
    <row r="278" spans="1:47" ht="15.75" customHeight="1">
      <c r="A278" s="3"/>
      <c r="B278" s="3"/>
      <c r="C278" s="3"/>
      <c r="D278" s="4"/>
      <c r="E278" s="3"/>
      <c r="F278" s="3"/>
      <c r="G278" s="3"/>
      <c r="H278" s="3"/>
      <c r="I278" s="3"/>
      <c r="J278" s="3"/>
      <c r="K278" s="3"/>
      <c r="L278" s="14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</row>
    <row r="279" spans="1:47">
      <c r="M279" s="2"/>
    </row>
  </sheetData>
  <sortState xmlns:xlrd2="http://schemas.microsoft.com/office/spreadsheetml/2017/richdata2" ref="B223:S236">
    <sortCondition ref="B223:B236"/>
  </sortState>
  <mergeCells count="48">
    <mergeCell ref="B2:AT3"/>
    <mergeCell ref="B4:C4"/>
    <mergeCell ref="D4:K4"/>
    <mergeCell ref="M4:S4"/>
    <mergeCell ref="U4:AB4"/>
    <mergeCell ref="AD4:AK4"/>
    <mergeCell ref="AM4:AT4"/>
    <mergeCell ref="B277:C277"/>
    <mergeCell ref="B71:C71"/>
    <mergeCell ref="B237:C237"/>
    <mergeCell ref="B5:C5"/>
    <mergeCell ref="B27:C27"/>
    <mergeCell ref="B136:C136"/>
    <mergeCell ref="B148:C148"/>
    <mergeCell ref="B177:C177"/>
    <mergeCell ref="B276:C276"/>
    <mergeCell ref="B151:C151"/>
    <mergeCell ref="B153:C153"/>
    <mergeCell ref="B190:C190"/>
    <mergeCell ref="B194:C194"/>
    <mergeCell ref="B197:C197"/>
    <mergeCell ref="B200:C200"/>
    <mergeCell ref="B202:C202"/>
    <mergeCell ref="B35:C35"/>
    <mergeCell ref="B37:C37"/>
    <mergeCell ref="B43:C43"/>
    <mergeCell ref="B47:C47"/>
    <mergeCell ref="B50:C50"/>
    <mergeCell ref="B54:C54"/>
    <mergeCell ref="B58:C58"/>
    <mergeCell ref="B61:C61"/>
    <mergeCell ref="B76:C76"/>
    <mergeCell ref="B78:C78"/>
    <mergeCell ref="B80:C80"/>
    <mergeCell ref="B82:C82"/>
    <mergeCell ref="B88:C88"/>
    <mergeCell ref="B96:C96"/>
    <mergeCell ref="B99:C99"/>
    <mergeCell ref="B104:C104"/>
    <mergeCell ref="B106:C106"/>
    <mergeCell ref="B108:C108"/>
    <mergeCell ref="B207:C207"/>
    <mergeCell ref="B212:C212"/>
    <mergeCell ref="B220:C220"/>
    <mergeCell ref="B222:C222"/>
    <mergeCell ref="B240:C240"/>
    <mergeCell ref="B244:C244"/>
    <mergeCell ref="B247:C247"/>
  </mergeCells>
  <phoneticPr fontId="10" type="noConversion"/>
  <conditionalFormatting sqref="B27 B35 B37 B43 B47 B50 B54 B58 B61 B71 B76 B78 B80 B82 B88 B96 B99 B104 B106 B108 B136 B148 B177 B237">
    <cfRule type="endsWith" dxfId="376" priority="7490" operator="endsWith" text="-">
      <formula>RIGHT(B27,LEN("-"))="-"</formula>
    </cfRule>
  </conditionalFormatting>
  <conditionalFormatting sqref="B151 B153">
    <cfRule type="endsWith" dxfId="375" priority="6571" operator="endsWith" text="-">
      <formula>RIGHT(B151,LEN("-"))="-"</formula>
    </cfRule>
  </conditionalFormatting>
  <conditionalFormatting sqref="B190 B194 B197 B200 B202">
    <cfRule type="endsWith" dxfId="374" priority="6552" operator="endsWith" text="-">
      <formula>RIGHT(B190,LEN("-"))="-"</formula>
    </cfRule>
  </conditionalFormatting>
  <conditionalFormatting sqref="B207 B212 B220 B222">
    <cfRule type="endsWith" dxfId="373" priority="6410" operator="endsWith" text="-">
      <formula>RIGHT(B207,LEN("-"))="-"</formula>
    </cfRule>
  </conditionalFormatting>
  <conditionalFormatting sqref="B240 B244 B247:B276">
    <cfRule type="endsWith" dxfId="372" priority="6372" operator="endsWith" text="-">
      <formula>RIGHT(B240,LEN("-"))="-"</formula>
    </cfRule>
  </conditionalFormatting>
  <conditionalFormatting sqref="D28:D34 F29:K29 F31:G31 F32 F33:K33 F34 D38:K42 D44:K46 D208:K211 D213:K219 I30:K32">
    <cfRule type="cellIs" dxfId="371" priority="6536" operator="equal">
      <formula>"-"</formula>
    </cfRule>
  </conditionalFormatting>
  <conditionalFormatting sqref="D28:D108">
    <cfRule type="cellIs" dxfId="370" priority="5023" operator="equal">
      <formula>"-"</formula>
    </cfRule>
  </conditionalFormatting>
  <conditionalFormatting sqref="D36 F36:H36">
    <cfRule type="cellIs" dxfId="369" priority="6527" operator="equal">
      <formula>0</formula>
    </cfRule>
  </conditionalFormatting>
  <conditionalFormatting sqref="D36 F36:K36">
    <cfRule type="cellIs" dxfId="368" priority="6528" operator="equal">
      <formula>"-"</formula>
    </cfRule>
  </conditionalFormatting>
  <conditionalFormatting sqref="D48:D49 F48:H49">
    <cfRule type="cellIs" dxfId="367" priority="6509" operator="equal">
      <formula>0</formula>
    </cfRule>
  </conditionalFormatting>
  <conditionalFormatting sqref="D48:D49 F48:K49">
    <cfRule type="cellIs" dxfId="366" priority="6510" operator="equal">
      <formula>"-"</formula>
    </cfRule>
  </conditionalFormatting>
  <conditionalFormatting sqref="D62:D70 F62:H70">
    <cfRule type="cellIs" dxfId="365" priority="7272" operator="equal">
      <formula>0</formula>
    </cfRule>
  </conditionalFormatting>
  <conditionalFormatting sqref="D62:D70 F62:K70 D223:D236 F223:K236 J6:K26 I20:K21">
    <cfRule type="cellIs" dxfId="364" priority="7471" operator="equal">
      <formula>"-"</formula>
    </cfRule>
  </conditionalFormatting>
  <conditionalFormatting sqref="D77 F77:H77">
    <cfRule type="cellIs" dxfId="363" priority="6477" operator="equal">
      <formula>0</formula>
    </cfRule>
  </conditionalFormatting>
  <conditionalFormatting sqref="D77 F77:K77">
    <cfRule type="cellIs" dxfId="362" priority="6478" operator="equal">
      <formula>"-"</formula>
    </cfRule>
  </conditionalFormatting>
  <conditionalFormatting sqref="D79 F79:G79 I79:K79">
    <cfRule type="cellIs" dxfId="361" priority="6472" operator="equal">
      <formula>"-"</formula>
    </cfRule>
  </conditionalFormatting>
  <conditionalFormatting sqref="D79 F79:G79">
    <cfRule type="cellIs" dxfId="360" priority="6471" operator="equal">
      <formula>0</formula>
    </cfRule>
  </conditionalFormatting>
  <conditionalFormatting sqref="D81 F81:H81">
    <cfRule type="cellIs" dxfId="359" priority="6465" operator="equal">
      <formula>0</formula>
    </cfRule>
  </conditionalFormatting>
  <conditionalFormatting sqref="D81 F81:K81">
    <cfRule type="cellIs" dxfId="358" priority="6466" operator="equal">
      <formula>"-"</formula>
    </cfRule>
  </conditionalFormatting>
  <conditionalFormatting sqref="D105 F105 H105">
    <cfRule type="cellIs" dxfId="357" priority="6421" operator="equal">
      <formula>0</formula>
    </cfRule>
  </conditionalFormatting>
  <conditionalFormatting sqref="D105 F105 H105:K105">
    <cfRule type="cellIs" dxfId="356" priority="6422" operator="equal">
      <formula>"-"</formula>
    </cfRule>
  </conditionalFormatting>
  <conditionalFormatting sqref="D107 I107:K107">
    <cfRule type="cellIs" dxfId="355" priority="6416" operator="equal">
      <formula>"-"</formula>
    </cfRule>
  </conditionalFormatting>
  <conditionalFormatting sqref="D107">
    <cfRule type="cellIs" dxfId="354" priority="6415" operator="equal">
      <formula>0</formula>
    </cfRule>
  </conditionalFormatting>
  <conditionalFormatting sqref="D151">
    <cfRule type="cellIs" dxfId="353" priority="5013" operator="equal">
      <formula>"-"</formula>
    </cfRule>
  </conditionalFormatting>
  <conditionalFormatting sqref="D153">
    <cfRule type="cellIs" dxfId="352" priority="5003" operator="equal">
      <formula>"-"</formula>
    </cfRule>
  </conditionalFormatting>
  <conditionalFormatting sqref="D202:D247">
    <cfRule type="cellIs" dxfId="351" priority="4594" operator="equal">
      <formula>"-"</formula>
    </cfRule>
  </conditionalFormatting>
  <conditionalFormatting sqref="D221 F221:H221">
    <cfRule type="cellIs" dxfId="350" priority="6379" operator="equal">
      <formula>0</formula>
    </cfRule>
  </conditionalFormatting>
  <conditionalFormatting sqref="D221 F221:K221">
    <cfRule type="cellIs" dxfId="349" priority="6380" operator="equal">
      <formula>"-"</formula>
    </cfRule>
  </conditionalFormatting>
  <conditionalFormatting sqref="D223:D236 F223:H236">
    <cfRule type="cellIs" dxfId="348" priority="7263" operator="equal">
      <formula>0</formula>
    </cfRule>
  </conditionalFormatting>
  <conditionalFormatting sqref="D238:D239 H238:H239 F239">
    <cfRule type="cellIs" dxfId="347" priority="6367" operator="equal">
      <formula>0</formula>
    </cfRule>
  </conditionalFormatting>
  <conditionalFormatting sqref="D238:D239 H238:K239 F239">
    <cfRule type="cellIs" dxfId="346" priority="6368" operator="equal">
      <formula>"-"</formula>
    </cfRule>
  </conditionalFormatting>
  <conditionalFormatting sqref="D107:E107 I107:K107">
    <cfRule type="cellIs" priority="6413" operator="lessThanOrEqual">
      <formula>0</formula>
    </cfRule>
  </conditionalFormatting>
  <conditionalFormatting sqref="D51:F53">
    <cfRule type="cellIs" priority="4947" operator="lessThanOrEqual">
      <formula>0</formula>
    </cfRule>
  </conditionalFormatting>
  <conditionalFormatting sqref="D105:F105 H105:K105">
    <cfRule type="cellIs" priority="6419" operator="lessThanOrEqual">
      <formula>0</formula>
    </cfRule>
  </conditionalFormatting>
  <conditionalFormatting sqref="D242:F243 H243:K243">
    <cfRule type="cellIs" priority="6356" operator="lessThanOrEqual">
      <formula>0</formula>
    </cfRule>
  </conditionalFormatting>
  <conditionalFormatting sqref="D245:F245 H245:K245">
    <cfRule type="cellIs" priority="6350" operator="lessThanOrEqual">
      <formula>0</formula>
    </cfRule>
  </conditionalFormatting>
  <conditionalFormatting sqref="D6:G6 I6:K6 D7 F7:K7 D8:G8 I8:K8 D9:K11 D12:F12 H12:K12 D13:K19 D20:G20 I20:K24 D21:F21 D22 D23:E23 G23 D24:F24 D25:K27 I28:K28 F29:K29 I30:K32 F31:G31 F32 F33:K33 F34 I34:K34 D35:K35 F36:K36 D37:K37 D43:K43 D47:K47 F48:K49 D50:K50 F51:F52 I51:K53 D54:K54 F55:K56 F57 I57:K57 D58:K58 F59:K59 F60:G60 I60:K60 D61:K61 F62:K70 D71:K71 F72:G72 I72:K72 F73:K74 F75:G75 I75:K75 D76:K76 F77:K77 D78:K78 F79:G79 I79:K79 D80:K80 F81:K81 D82:K82 F83 I83:K84 F84:G84 F85:K85 F86:G86 I86:K87 F87 D88:K88 F89 I89:K95 F90:G90 F93:F95 D96:K96 F97:K97 F98 I98:K98 D99:K99 F100 I100:K102 F101:G101 F102 F103:K103 D104:K104 F105 H105:K105 D106:K106 I107:K107 D108:K108 D109:E109 I109:K135 D110 F110:H110 D111:F111 D112:E112 D113 D114:E114 D115:F115 D116:E116 D117 D118:F118 D119:G119 D120:F121 D122:G122 D123:E123 D124 D125:E125 D126:F126 D127:E127 G127 D128:F129 D130:E130 D131:F133 D134:D135 D136:K136 D137:F137 I137:K147 D138:G142 D143:F143 D144:E144 D145:G145 D146:F147 D154:G156 I154:K176 D157 D158:G159 D160 D161:G162 D163 D164:G164 D165 D166:F166 D167:G167 D168:E168 G168 D169:G169 D170:F170 D171 F171 D172:G173 D174:F174 D175:G176 F223:K236">
    <cfRule type="cellIs" dxfId="345" priority="7450" operator="equal">
      <formula>"-"</formula>
    </cfRule>
  </conditionalFormatting>
  <conditionalFormatting sqref="D79:G79 I79:K79">
    <cfRule type="cellIs" priority="6469" operator="lessThanOrEqual">
      <formula>0</formula>
    </cfRule>
  </conditionalFormatting>
  <conditionalFormatting sqref="D16:H19">
    <cfRule type="cellIs" dxfId="344" priority="7457" operator="equal">
      <formula>"-"</formula>
    </cfRule>
  </conditionalFormatting>
  <conditionalFormatting sqref="D16:H21 D22:K26 D38:K42 R38:S42 D44:K46 R44:S46 D208:K211 R208:S211 D213:K219 R213:S219">
    <cfRule type="cellIs" priority="7296" operator="lessThanOrEqual">
      <formula>0</formula>
    </cfRule>
  </conditionalFormatting>
  <conditionalFormatting sqref="D16:H21 D22:K26">
    <cfRule type="cellIs" dxfId="343" priority="7297" operator="equal">
      <formula>"-"</formula>
    </cfRule>
  </conditionalFormatting>
  <conditionalFormatting sqref="D89:H89 E92:E95">
    <cfRule type="cellIs" priority="4939" operator="lessThanOrEqual">
      <formula>0</formula>
    </cfRule>
  </conditionalFormatting>
  <conditionalFormatting sqref="D6:K19">
    <cfRule type="cellIs" priority="7300" operator="lessThanOrEqual">
      <formula>0</formula>
    </cfRule>
    <cfRule type="cellIs" dxfId="342" priority="7301" operator="equal">
      <formula>"-"</formula>
    </cfRule>
  </conditionalFormatting>
  <conditionalFormatting sqref="D28:K34">
    <cfRule type="cellIs" priority="4952" operator="lessThanOrEqual">
      <formula>0</formula>
    </cfRule>
  </conditionalFormatting>
  <conditionalFormatting sqref="D36:K36">
    <cfRule type="cellIs" priority="6525" operator="lessThanOrEqual">
      <formula>0</formula>
    </cfRule>
  </conditionalFormatting>
  <conditionalFormatting sqref="D48:K49">
    <cfRule type="cellIs" priority="6507" operator="lessThanOrEqual">
      <formula>0</formula>
    </cfRule>
  </conditionalFormatting>
  <conditionalFormatting sqref="D55:K57 D72:K75 D90:G95 H90:H96 D97:K98 D100:K103 G105:G106 D203:K206 D238:G238 G239:G240 G242:K242 G243:G245">
    <cfRule type="cellIs" priority="4957" operator="lessThanOrEqual">
      <formula>0</formula>
    </cfRule>
  </conditionalFormatting>
  <conditionalFormatting sqref="D59:K60">
    <cfRule type="cellIs" priority="4945" operator="lessThanOrEqual">
      <formula>0</formula>
    </cfRule>
  </conditionalFormatting>
  <conditionalFormatting sqref="D62:K70">
    <cfRule type="cellIs" priority="7270" operator="lessThanOrEqual">
      <formula>0</formula>
    </cfRule>
  </conditionalFormatting>
  <conditionalFormatting sqref="D77:K77">
    <cfRule type="cellIs" priority="6475" operator="lessThanOrEqual">
      <formula>0</formula>
    </cfRule>
  </conditionalFormatting>
  <conditionalFormatting sqref="D81:K81">
    <cfRule type="cellIs" priority="6463" operator="lessThanOrEqual">
      <formula>0</formula>
    </cfRule>
  </conditionalFormatting>
  <conditionalFormatting sqref="D83:K87">
    <cfRule type="cellIs" priority="4941" operator="lessThanOrEqual">
      <formula>0</formula>
    </cfRule>
  </conditionalFormatting>
  <conditionalFormatting sqref="D148:K153">
    <cfRule type="cellIs" dxfId="341" priority="5008" operator="equal">
      <formula>"-"</formula>
    </cfRule>
  </conditionalFormatting>
  <conditionalFormatting sqref="D177:K202">
    <cfRule type="cellIs" dxfId="340" priority="4929" operator="equal">
      <formula>"-"</formula>
    </cfRule>
  </conditionalFormatting>
  <conditionalFormatting sqref="D207:K207">
    <cfRule type="cellIs" dxfId="339" priority="4915" operator="equal">
      <formula>"-"</formula>
    </cfRule>
  </conditionalFormatting>
  <conditionalFormatting sqref="D212:K212">
    <cfRule type="cellIs" dxfId="338" priority="4897" operator="equal">
      <formula>"-"</formula>
    </cfRule>
  </conditionalFormatting>
  <conditionalFormatting sqref="D220:K220">
    <cfRule type="cellIs" dxfId="337" priority="4875" operator="equal">
      <formula>"-"</formula>
    </cfRule>
  </conditionalFormatting>
  <conditionalFormatting sqref="D221:K221">
    <cfRule type="cellIs" priority="6377" operator="lessThanOrEqual">
      <formula>0</formula>
    </cfRule>
  </conditionalFormatting>
  <conditionalFormatting sqref="D222:K222">
    <cfRule type="cellIs" dxfId="336" priority="4849" operator="equal">
      <formula>"-"</formula>
    </cfRule>
  </conditionalFormatting>
  <conditionalFormatting sqref="D223:K236">
    <cfRule type="cellIs" priority="7259" operator="lessThanOrEqual">
      <formula>0</formula>
    </cfRule>
  </conditionalFormatting>
  <conditionalFormatting sqref="D237:K237">
    <cfRule type="cellIs" dxfId="335" priority="4819" operator="equal">
      <formula>"-"</formula>
    </cfRule>
  </conditionalFormatting>
  <conditionalFormatting sqref="D240:K240">
    <cfRule type="cellIs" dxfId="334" priority="4749" operator="equal">
      <formula>"-"</formula>
    </cfRule>
  </conditionalFormatting>
  <conditionalFormatting sqref="D241:K241">
    <cfRule type="cellIs" priority="4774" operator="lessThanOrEqual">
      <formula>0</formula>
    </cfRule>
  </conditionalFormatting>
  <conditionalFormatting sqref="D244:K244">
    <cfRule type="cellIs" dxfId="333" priority="4677" operator="equal">
      <formula>"-"</formula>
    </cfRule>
  </conditionalFormatting>
  <conditionalFormatting sqref="D246:K246">
    <cfRule type="cellIs" priority="4588" operator="lessThanOrEqual">
      <formula>0</formula>
    </cfRule>
  </conditionalFormatting>
  <conditionalFormatting sqref="D247:K276">
    <cfRule type="cellIs" dxfId="332" priority="4599" operator="equal">
      <formula>"-"</formula>
    </cfRule>
  </conditionalFormatting>
  <conditionalFormatting sqref="E28:E34">
    <cfRule type="cellIs" dxfId="331" priority="4955" operator="equal">
      <formula>"-"</formula>
    </cfRule>
  </conditionalFormatting>
  <conditionalFormatting sqref="E36">
    <cfRule type="cellIs" dxfId="330" priority="6526" operator="equal">
      <formula>"-"</formula>
    </cfRule>
  </conditionalFormatting>
  <conditionalFormatting sqref="E48:E49">
    <cfRule type="cellIs" dxfId="329" priority="6508" operator="equal">
      <formula>"-"</formula>
    </cfRule>
  </conditionalFormatting>
  <conditionalFormatting sqref="E51:E53">
    <cfRule type="cellIs" dxfId="328" priority="4948" operator="equal">
      <formula>"-"</formula>
    </cfRule>
  </conditionalFormatting>
  <conditionalFormatting sqref="E55:E57">
    <cfRule type="cellIs" dxfId="327" priority="6496" operator="equal">
      <formula>"-"</formula>
    </cfRule>
  </conditionalFormatting>
  <conditionalFormatting sqref="E59:E60">
    <cfRule type="cellIs" dxfId="326" priority="4946" operator="equal">
      <formula>"-"</formula>
    </cfRule>
  </conditionalFormatting>
  <conditionalFormatting sqref="E62:E70">
    <cfRule type="cellIs" dxfId="325" priority="7271" operator="equal">
      <formula>"-"</formula>
    </cfRule>
  </conditionalFormatting>
  <conditionalFormatting sqref="E72:E75">
    <cfRule type="cellIs" dxfId="324" priority="6482" operator="equal">
      <formula>"-"</formula>
    </cfRule>
  </conditionalFormatting>
  <conditionalFormatting sqref="E77">
    <cfRule type="cellIs" dxfId="323" priority="6476" operator="equal">
      <formula>"-"</formula>
    </cfRule>
  </conditionalFormatting>
  <conditionalFormatting sqref="E79">
    <cfRule type="cellIs" dxfId="322" priority="6470" operator="equal">
      <formula>"-"</formula>
    </cfRule>
  </conditionalFormatting>
  <conditionalFormatting sqref="E81">
    <cfRule type="cellIs" dxfId="321" priority="6464" operator="equal">
      <formula>"-"</formula>
    </cfRule>
  </conditionalFormatting>
  <conditionalFormatting sqref="E83:E87">
    <cfRule type="cellIs" dxfId="320" priority="4942" operator="equal">
      <formula>"-"</formula>
    </cfRule>
  </conditionalFormatting>
  <conditionalFormatting sqref="E89:E95">
    <cfRule type="cellIs" dxfId="319" priority="4940" operator="equal">
      <formula>"-"</formula>
    </cfRule>
  </conditionalFormatting>
  <conditionalFormatting sqref="E97:E98">
    <cfRule type="cellIs" dxfId="318" priority="6432" operator="equal">
      <formula>"-"</formula>
    </cfRule>
  </conditionalFormatting>
  <conditionalFormatting sqref="E100:E103">
    <cfRule type="cellIs" dxfId="317" priority="6426" operator="equal">
      <formula>"-"</formula>
    </cfRule>
  </conditionalFormatting>
  <conditionalFormatting sqref="E105">
    <cfRule type="cellIs" dxfId="316" priority="6420" operator="equal">
      <formula>"-"</formula>
    </cfRule>
  </conditionalFormatting>
  <conditionalFormatting sqref="E108">
    <cfRule type="cellIs" priority="4938" operator="lessThanOrEqual">
      <formula>0</formula>
    </cfRule>
  </conditionalFormatting>
  <conditionalFormatting sqref="E110 M203:S221">
    <cfRule type="cellIs" priority="7174" operator="lessThanOrEqual">
      <formula>0</formula>
    </cfRule>
  </conditionalFormatting>
  <conditionalFormatting sqref="E113 AQ251:AT252 AM268:AO269 AQ268:AT269">
    <cfRule type="cellIs" priority="7176" operator="lessThanOrEqual">
      <formula>0</formula>
    </cfRule>
  </conditionalFormatting>
  <conditionalFormatting sqref="E117">
    <cfRule type="cellIs" priority="7168" operator="lessThanOrEqual">
      <formula>0</formula>
    </cfRule>
    <cfRule type="cellIs" dxfId="315" priority="7169" operator="equal">
      <formula>"-"</formula>
    </cfRule>
  </conditionalFormatting>
  <conditionalFormatting sqref="E124">
    <cfRule type="cellIs" priority="7154" operator="lessThanOrEqual">
      <formula>0</formula>
    </cfRule>
    <cfRule type="cellIs" dxfId="314" priority="7155" operator="equal">
      <formula>"-"</formula>
    </cfRule>
  </conditionalFormatting>
  <conditionalFormatting sqref="E171">
    <cfRule type="cellIs" dxfId="313" priority="6999" operator="equal">
      <formula>"-"</formula>
    </cfRule>
    <cfRule type="cellIs" priority="6998" operator="lessThanOrEqual">
      <formula>0</formula>
    </cfRule>
  </conditionalFormatting>
  <conditionalFormatting sqref="E203:E206">
    <cfRule type="cellIs" dxfId="312" priority="6404" operator="equal">
      <formula>"-"</formula>
    </cfRule>
  </conditionalFormatting>
  <conditionalFormatting sqref="E221">
    <cfRule type="cellIs" dxfId="311" priority="6378" operator="equal">
      <formula>"-"</formula>
    </cfRule>
  </conditionalFormatting>
  <conditionalFormatting sqref="E223:E236">
    <cfRule type="cellIs" dxfId="310" priority="7262" operator="equal">
      <formula>"-"</formula>
    </cfRule>
  </conditionalFormatting>
  <conditionalFormatting sqref="E238:E239">
    <cfRule type="cellIs" dxfId="309" priority="6366" operator="equal">
      <formula>"-"</formula>
    </cfRule>
  </conditionalFormatting>
  <conditionalFormatting sqref="E241:E243">
    <cfRule type="cellIs" dxfId="308" priority="4775" operator="equal">
      <formula>"-"</formula>
    </cfRule>
  </conditionalFormatting>
  <conditionalFormatting sqref="E245:E246">
    <cfRule type="cellIs" dxfId="307" priority="4589" operator="equal">
      <formula>"-"</formula>
    </cfRule>
  </conditionalFormatting>
  <conditionalFormatting sqref="E252">
    <cfRule type="cellIs" dxfId="306" priority="6897" operator="equal">
      <formula>"-"</formula>
    </cfRule>
    <cfRule type="cellIs" priority="6896" operator="lessThanOrEqual">
      <formula>0</formula>
    </cfRule>
  </conditionalFormatting>
  <conditionalFormatting sqref="E256">
    <cfRule type="cellIs" priority="6894" operator="lessThanOrEqual">
      <formula>0</formula>
    </cfRule>
    <cfRule type="cellIs" dxfId="305" priority="6895" operator="equal">
      <formula>"-"</formula>
    </cfRule>
  </conditionalFormatting>
  <conditionalFormatting sqref="E259">
    <cfRule type="cellIs" priority="6902" operator="lessThanOrEqual">
      <formula>0</formula>
    </cfRule>
    <cfRule type="cellIs" dxfId="304" priority="6903" operator="equal">
      <formula>"-"</formula>
    </cfRule>
  </conditionalFormatting>
  <conditionalFormatting sqref="E263">
    <cfRule type="cellIs" priority="6892" operator="lessThanOrEqual">
      <formula>0</formula>
    </cfRule>
    <cfRule type="cellIs" dxfId="303" priority="6893" operator="equal">
      <formula>"-"</formula>
    </cfRule>
  </conditionalFormatting>
  <conditionalFormatting sqref="E249:G249">
    <cfRule type="cellIs" dxfId="302" priority="6941" operator="equal">
      <formula>"-"</formula>
    </cfRule>
    <cfRule type="cellIs" priority="6940" operator="lessThanOrEqual">
      <formula>0</formula>
    </cfRule>
  </conditionalFormatting>
  <conditionalFormatting sqref="E260:G261 G262:G265">
    <cfRule type="cellIs" priority="6934" operator="lessThanOrEqual">
      <formula>0</formula>
    </cfRule>
    <cfRule type="cellIs" dxfId="301" priority="6935" operator="equal">
      <formula>"-"</formula>
    </cfRule>
  </conditionalFormatting>
  <conditionalFormatting sqref="E267:G267 G268:G269">
    <cfRule type="cellIs" priority="6930" operator="lessThanOrEqual">
      <formula>0</formula>
    </cfRule>
    <cfRule type="cellIs" dxfId="300" priority="6931" operator="equal">
      <formula>"-"</formula>
    </cfRule>
  </conditionalFormatting>
  <conditionalFormatting sqref="E46:H46">
    <cfRule type="cellIs" dxfId="299" priority="4949" operator="equal">
      <formula>"-"</formula>
    </cfRule>
  </conditionalFormatting>
  <conditionalFormatting sqref="E107:H108">
    <cfRule type="cellIs" dxfId="298" priority="4937" operator="equal">
      <formula>"-"</formula>
    </cfRule>
    <cfRule type="cellIs" priority="4936" operator="lessThanOrEqual">
      <formula>0</formula>
    </cfRule>
  </conditionalFormatting>
  <conditionalFormatting sqref="E250:H250">
    <cfRule type="cellIs" priority="6938" operator="lessThanOrEqual">
      <formula>0</formula>
    </cfRule>
    <cfRule type="cellIs" dxfId="297" priority="6939" operator="equal">
      <formula>"-"</formula>
    </cfRule>
  </conditionalFormatting>
  <conditionalFormatting sqref="E266:H266">
    <cfRule type="cellIs" priority="6932" operator="lessThanOrEqual">
      <formula>0</formula>
    </cfRule>
    <cfRule type="cellIs" dxfId="296" priority="6933" operator="equal">
      <formula>"-"</formula>
    </cfRule>
  </conditionalFormatting>
  <conditionalFormatting sqref="E160:J160">
    <cfRule type="cellIs" priority="6982" operator="lessThanOrEqual">
      <formula>0</formula>
    </cfRule>
    <cfRule type="cellIs" dxfId="295" priority="6983" operator="equal">
      <formula>"-"</formula>
    </cfRule>
  </conditionalFormatting>
  <conditionalFormatting sqref="E163:J163">
    <cfRule type="cellIs" dxfId="294" priority="7011" operator="equal">
      <formula>"-"</formula>
    </cfRule>
    <cfRule type="cellIs" priority="7010" operator="lessThanOrEqual">
      <formula>0</formula>
    </cfRule>
  </conditionalFormatting>
  <conditionalFormatting sqref="E165:J165">
    <cfRule type="cellIs" priority="7008" operator="lessThanOrEqual">
      <formula>0</formula>
    </cfRule>
    <cfRule type="cellIs" dxfId="293" priority="7009" operator="equal">
      <formula>"-"</formula>
    </cfRule>
  </conditionalFormatting>
  <conditionalFormatting sqref="E28:K28">
    <cfRule type="cellIs" dxfId="292" priority="4953" operator="equal">
      <formula>"-"</formula>
    </cfRule>
  </conditionalFormatting>
  <conditionalFormatting sqref="E202:K202">
    <cfRule type="cellIs" dxfId="291" priority="6550" operator="equal">
      <formula>"-"</formula>
    </cfRule>
  </conditionalFormatting>
  <conditionalFormatting sqref="E247:K247">
    <cfRule type="cellIs" dxfId="290" priority="4603" operator="equal">
      <formula>"-"</formula>
    </cfRule>
  </conditionalFormatting>
  <conditionalFormatting sqref="F51:F52 D51:D53 I51:K53">
    <cfRule type="cellIs" dxfId="289" priority="6504" operator="equal">
      <formula>"-"</formula>
    </cfRule>
  </conditionalFormatting>
  <conditionalFormatting sqref="F51:F52 D51:D53">
    <cfRule type="cellIs" dxfId="288" priority="6503" operator="equal">
      <formula>0</formula>
    </cfRule>
  </conditionalFormatting>
  <conditionalFormatting sqref="F83 D83:D87 F84:G84 F85:H85 F86:G86 F87">
    <cfRule type="cellIs" dxfId="287" priority="6459" operator="equal">
      <formula>0</formula>
    </cfRule>
  </conditionalFormatting>
  <conditionalFormatting sqref="F83 D83:D87 F84:G84 F85:K85 F86:G86 F87 I83:K84">
    <cfRule type="cellIs" dxfId="286" priority="6460" operator="equal">
      <formula>"-"</formula>
    </cfRule>
  </conditionalFormatting>
  <conditionalFormatting sqref="F89 D89:D95 F90:G90 F93:F95 I89:K95">
    <cfRule type="cellIs" dxfId="285" priority="6442" operator="equal">
      <formula>"-"</formula>
    </cfRule>
  </conditionalFormatting>
  <conditionalFormatting sqref="F89 D89:D95 F90:G90 F93:F95">
    <cfRule type="cellIs" dxfId="284" priority="6441" operator="equal">
      <formula>0</formula>
    </cfRule>
  </conditionalFormatting>
  <conditionalFormatting sqref="F100 D100:D103 F101:G101 F102 F103:H103">
    <cfRule type="cellIs" dxfId="283" priority="6427" operator="equal">
      <formula>0</formula>
    </cfRule>
  </conditionalFormatting>
  <conditionalFormatting sqref="F100 D100:D103 F101:G101 F102 F103:K103 I100:K102">
    <cfRule type="cellIs" dxfId="282" priority="6428" operator="equal">
      <formula>"-"</formula>
    </cfRule>
  </conditionalFormatting>
  <conditionalFormatting sqref="F112:F114">
    <cfRule type="cellIs" priority="7178" operator="lessThanOrEqual">
      <formula>0</formula>
    </cfRule>
    <cfRule type="cellIs" dxfId="281" priority="7179" operator="equal">
      <formula>"-"</formula>
    </cfRule>
  </conditionalFormatting>
  <conditionalFormatting sqref="F116:F117">
    <cfRule type="cellIs" priority="7164" operator="lessThanOrEqual">
      <formula>0</formula>
    </cfRule>
    <cfRule type="cellIs" dxfId="280" priority="7165" operator="equal">
      <formula>"-"</formula>
    </cfRule>
  </conditionalFormatting>
  <conditionalFormatting sqref="F123:F125">
    <cfRule type="cellIs" dxfId="279" priority="7157" operator="equal">
      <formula>"-"</formula>
    </cfRule>
    <cfRule type="cellIs" priority="7156" operator="lessThanOrEqual">
      <formula>0</formula>
    </cfRule>
  </conditionalFormatting>
  <conditionalFormatting sqref="F127">
    <cfRule type="cellIs" dxfId="278" priority="7153" operator="equal">
      <formula>"-"</formula>
    </cfRule>
    <cfRule type="cellIs" priority="7152" operator="lessThanOrEqual">
      <formula>0</formula>
    </cfRule>
  </conditionalFormatting>
  <conditionalFormatting sqref="F130">
    <cfRule type="cellIs" dxfId="277" priority="7151" operator="equal">
      <formula>"-"</formula>
    </cfRule>
    <cfRule type="cellIs" priority="7150" operator="lessThanOrEqual">
      <formula>0</formula>
    </cfRule>
  </conditionalFormatting>
  <conditionalFormatting sqref="F144">
    <cfRule type="cellIs" dxfId="276" priority="7035" operator="equal">
      <formula>"-"</formula>
    </cfRule>
    <cfRule type="cellIs" priority="7034" operator="lessThanOrEqual">
      <formula>0</formula>
    </cfRule>
  </conditionalFormatting>
  <conditionalFormatting sqref="F168">
    <cfRule type="cellIs" priority="7000" operator="lessThanOrEqual">
      <formula>0</formula>
    </cfRule>
    <cfRule type="cellIs" dxfId="275" priority="7001" operator="equal">
      <formula>"-"</formula>
    </cfRule>
  </conditionalFormatting>
  <conditionalFormatting sqref="F245 H245 D245:D246 F246:H246">
    <cfRule type="cellIs" dxfId="274" priority="6352" operator="equal">
      <formula>0</formula>
    </cfRule>
  </conditionalFormatting>
  <conditionalFormatting sqref="F245 H245:K245 D245:D246 F246:K246">
    <cfRule type="cellIs" dxfId="273" priority="6353" operator="equal">
      <formula>"-"</formula>
    </cfRule>
  </conditionalFormatting>
  <conditionalFormatting sqref="F251">
    <cfRule type="cellIs" dxfId="272" priority="6927" operator="equal">
      <formula>"-"</formula>
    </cfRule>
    <cfRule type="cellIs" priority="6926" operator="lessThanOrEqual">
      <formula>0</formula>
    </cfRule>
  </conditionalFormatting>
  <conditionalFormatting sqref="F72:G72 D72:D75 F73:H74 F75:G75">
    <cfRule type="cellIs" dxfId="271" priority="6483" operator="equal">
      <formula>0</formula>
    </cfRule>
  </conditionalFormatting>
  <conditionalFormatting sqref="F72:G72 D72:D75 F73:K74 F75:G75">
    <cfRule type="cellIs" dxfId="270" priority="6484" operator="equal">
      <formula>"-"</formula>
    </cfRule>
  </conditionalFormatting>
  <conditionalFormatting sqref="F203:G203 D203:D206 H204 F204:F205 F206:G206">
    <cfRule type="cellIs" dxfId="269" priority="6405" operator="equal">
      <formula>0</formula>
    </cfRule>
  </conditionalFormatting>
  <conditionalFormatting sqref="F203:G203 D203:D206 H204:K204 F204:F205 F206:G206">
    <cfRule type="cellIs" dxfId="268" priority="6406" operator="equal">
      <formula>"-"</formula>
    </cfRule>
  </conditionalFormatting>
  <conditionalFormatting sqref="F30:H30 H31:H32 G32 G34:K34 F39:H39 F53 G57:K57 H60:K60 H72:K72 H75:K75 G83:H83 H84 H86:K87 G87 G89:H89 H90:H96 F91:G92 G93:G95 G98:K98 G100:H100 H101:H102 G102 G105:G106 H203:K203 G204:G205 H205:K206 H208:H209 G210 H211 H215:H218 G217 F238:G238 G239:G240 G242:K242 G243:G245">
    <cfRule type="cellIs" dxfId="267" priority="4958" operator="equal">
      <formula>"-"</formula>
    </cfRule>
  </conditionalFormatting>
  <conditionalFormatting sqref="F38:H42 F208:H211 F213:H219 F44:H46 D28:D34 F29:H29 F31:G31 F32 F33:H33 F34 D38:D42 D44:D46 D208:D211 D213:D219">
    <cfRule type="cellIs" dxfId="266" priority="6535" operator="equal">
      <formula>0</formula>
    </cfRule>
  </conditionalFormatting>
  <conditionalFormatting sqref="F55:H56 D55:D57 F57">
    <cfRule type="cellIs" dxfId="265" priority="6497" operator="equal">
      <formula>0</formula>
    </cfRule>
  </conditionalFormatting>
  <conditionalFormatting sqref="F59:H59 D59:D60 F60:G60">
    <cfRule type="cellIs" dxfId="264" priority="6491" operator="equal">
      <formula>0</formula>
    </cfRule>
  </conditionalFormatting>
  <conditionalFormatting sqref="F97:H97 D97:D98 F98">
    <cfRule type="cellIs" dxfId="263" priority="6433" operator="equal">
      <formula>0</formula>
    </cfRule>
  </conditionalFormatting>
  <conditionalFormatting sqref="F241:H241 D241:D243 F242:F243 H243">
    <cfRule type="cellIs" dxfId="262" priority="6361" operator="equal">
      <formula>0</formula>
    </cfRule>
  </conditionalFormatting>
  <conditionalFormatting sqref="F275:H275">
    <cfRule type="cellIs" priority="6924" operator="lessThanOrEqual">
      <formula>0</formula>
    </cfRule>
    <cfRule type="cellIs" dxfId="261" priority="6925" operator="equal">
      <formula>"-"</formula>
    </cfRule>
  </conditionalFormatting>
  <conditionalFormatting sqref="F109:I109 I110:I135">
    <cfRule type="cellIs" priority="7146" operator="lessThanOrEqual">
      <formula>0</formula>
    </cfRule>
    <cfRule type="cellIs" dxfId="260" priority="7147" operator="equal">
      <formula>"-"</formula>
    </cfRule>
  </conditionalFormatting>
  <conditionalFormatting sqref="F38:K42 F44:K46 F203:G203 I203:K203 H204:K204 F204:F205 I205:K206 F206:G206 F208:K211 F213:K219 F221:K221">
    <cfRule type="cellIs" dxfId="259" priority="6409" operator="equal">
      <formula>"-"</formula>
    </cfRule>
  </conditionalFormatting>
  <conditionalFormatting sqref="F55:K56 D55:D57 F57">
    <cfRule type="cellIs" dxfId="258" priority="6498" operator="equal">
      <formula>"-"</formula>
    </cfRule>
  </conditionalFormatting>
  <conditionalFormatting sqref="F59:K59 D59:D60 F60:G60">
    <cfRule type="cellIs" dxfId="257" priority="6492" operator="equal">
      <formula>"-"</formula>
    </cfRule>
  </conditionalFormatting>
  <conditionalFormatting sqref="F97:K97 D97:D98 F98">
    <cfRule type="cellIs" dxfId="256" priority="6434" operator="equal">
      <formula>"-"</formula>
    </cfRule>
  </conditionalFormatting>
  <conditionalFormatting sqref="F241:K241 D241:D243 F242:F243 H243:K243">
    <cfRule type="cellIs" dxfId="255" priority="6362" operator="equal">
      <formula>"-"</formula>
    </cfRule>
  </conditionalFormatting>
  <conditionalFormatting sqref="G111:G118">
    <cfRule type="cellIs" priority="7180" operator="lessThanOrEqual">
      <formula>0</formula>
    </cfRule>
    <cfRule type="cellIs" dxfId="254" priority="7181" operator="equal">
      <formula>"-"</formula>
    </cfRule>
  </conditionalFormatting>
  <conditionalFormatting sqref="G120:G121">
    <cfRule type="cellIs" priority="7160" operator="lessThanOrEqual">
      <formula>0</formula>
    </cfRule>
    <cfRule type="cellIs" dxfId="253" priority="7161" operator="equal">
      <formula>"-"</formula>
    </cfRule>
  </conditionalFormatting>
  <conditionalFormatting sqref="G123:G126">
    <cfRule type="cellIs" priority="7158" operator="lessThanOrEqual">
      <formula>0</formula>
    </cfRule>
    <cfRule type="cellIs" dxfId="252" priority="7159" operator="equal">
      <formula>"-"</formula>
    </cfRule>
  </conditionalFormatting>
  <conditionalFormatting sqref="G128:G135 E134:F135">
    <cfRule type="cellIs" dxfId="251" priority="7149" operator="equal">
      <formula>"-"</formula>
    </cfRule>
    <cfRule type="cellIs" priority="7148" operator="lessThanOrEqual">
      <formula>0</formula>
    </cfRule>
  </conditionalFormatting>
  <conditionalFormatting sqref="G137">
    <cfRule type="cellIs" priority="7038" operator="lessThanOrEqual">
      <formula>0</formula>
    </cfRule>
    <cfRule type="cellIs" dxfId="250" priority="7039" operator="equal">
      <formula>"-"</formula>
    </cfRule>
  </conditionalFormatting>
  <conditionalFormatting sqref="G143:G144">
    <cfRule type="cellIs" priority="7032" operator="lessThanOrEqual">
      <formula>0</formula>
    </cfRule>
    <cfRule type="cellIs" dxfId="249" priority="7033" operator="equal">
      <formula>"-"</formula>
    </cfRule>
  </conditionalFormatting>
  <conditionalFormatting sqref="G146:G147">
    <cfRule type="cellIs" dxfId="248" priority="7027" operator="equal">
      <formula>"-"</formula>
    </cfRule>
    <cfRule type="cellIs" priority="7026" operator="lessThanOrEqual">
      <formula>0</formula>
    </cfRule>
  </conditionalFormatting>
  <conditionalFormatting sqref="G170:G171">
    <cfRule type="cellIs" priority="6994" operator="lessThanOrEqual">
      <formula>0</formula>
    </cfRule>
    <cfRule type="cellIs" dxfId="247" priority="6995" operator="equal">
      <formula>"-"</formula>
    </cfRule>
  </conditionalFormatting>
  <conditionalFormatting sqref="G174">
    <cfRule type="cellIs" dxfId="246" priority="6989" operator="equal">
      <formula>"-"</formula>
    </cfRule>
    <cfRule type="cellIs" priority="6988" operator="lessThanOrEqual">
      <formula>0</formula>
    </cfRule>
  </conditionalFormatting>
  <conditionalFormatting sqref="G247">
    <cfRule type="cellIs" priority="4662" operator="lessThanOrEqual">
      <formula>0</formula>
    </cfRule>
    <cfRule type="cellIs" dxfId="245" priority="4663" operator="equal">
      <formula>"-"</formula>
    </cfRule>
  </conditionalFormatting>
  <conditionalFormatting sqref="G254:G255">
    <cfRule type="cellIs" dxfId="244" priority="6911" operator="equal">
      <formula>"-"</formula>
    </cfRule>
    <cfRule type="cellIs" priority="6910" operator="lessThanOrEqual">
      <formula>0</formula>
    </cfRule>
  </conditionalFormatting>
  <conditionalFormatting sqref="G272:G274">
    <cfRule type="cellIs" priority="6904" operator="lessThanOrEqual">
      <formula>0</formula>
    </cfRule>
    <cfRule type="cellIs" dxfId="243" priority="6905" operator="equal">
      <formula>"-"</formula>
    </cfRule>
  </conditionalFormatting>
  <conditionalFormatting sqref="G51:H54">
    <cfRule type="cellIs" priority="4586" operator="lessThanOrEqual">
      <formula>0</formula>
    </cfRule>
    <cfRule type="cellIs" dxfId="242" priority="4587" operator="equal">
      <formula>"-"</formula>
    </cfRule>
  </conditionalFormatting>
  <conditionalFormatting sqref="G178:H178 F180 H180 G183:H184 G185:G186 H186 G191 G193:H193 F196">
    <cfRule type="cellIs" dxfId="241" priority="4933" operator="equal">
      <formula>"-"</formula>
    </cfRule>
    <cfRule type="cellIs" priority="4932" operator="lessThanOrEqual">
      <formula>0</formula>
    </cfRule>
  </conditionalFormatting>
  <conditionalFormatting sqref="G195:H198">
    <cfRule type="cellIs" dxfId="240" priority="4931" operator="equal">
      <formula>"-"</formula>
    </cfRule>
    <cfRule type="cellIs" priority="4930" operator="lessThanOrEqual">
      <formula>0</formula>
    </cfRule>
  </conditionalFormatting>
  <conditionalFormatting sqref="G251:H252">
    <cfRule type="cellIs" dxfId="239" priority="6913" operator="equal">
      <formula>"-"</formula>
    </cfRule>
    <cfRule type="cellIs" priority="6912" operator="lessThanOrEqual">
      <formula>0</formula>
    </cfRule>
  </conditionalFormatting>
  <conditionalFormatting sqref="G166:J166">
    <cfRule type="cellIs" priority="7002" operator="lessThanOrEqual">
      <formula>0</formula>
    </cfRule>
    <cfRule type="cellIs" dxfId="238" priority="7003" operator="equal">
      <formula>"-"</formula>
    </cfRule>
  </conditionalFormatting>
  <conditionalFormatting sqref="H79:H80">
    <cfRule type="cellIs" dxfId="237" priority="4944" operator="equal">
      <formula>"-"</formula>
    </cfRule>
    <cfRule type="cellIs" priority="4943" operator="lessThanOrEqual">
      <formula>0</formula>
    </cfRule>
  </conditionalFormatting>
  <conditionalFormatting sqref="H111:H135">
    <cfRule type="cellIs" priority="7182" operator="lessThanOrEqual">
      <formula>0</formula>
    </cfRule>
    <cfRule type="cellIs" dxfId="236" priority="7183" operator="equal">
      <formula>"-"</formula>
    </cfRule>
  </conditionalFormatting>
  <conditionalFormatting sqref="H149 G150">
    <cfRule type="cellIs" priority="4934" operator="lessThanOrEqual">
      <formula>0</formula>
    </cfRule>
    <cfRule type="cellIs" dxfId="235" priority="4935" operator="equal">
      <formula>"-"</formula>
    </cfRule>
  </conditionalFormatting>
  <conditionalFormatting sqref="H156 E157:H157">
    <cfRule type="cellIs" priority="6980" operator="lessThanOrEqual">
      <formula>0</formula>
    </cfRule>
    <cfRule type="cellIs" dxfId="234" priority="6981" operator="equal">
      <formula>"-"</formula>
    </cfRule>
  </conditionalFormatting>
  <conditionalFormatting sqref="H248:H249">
    <cfRule type="cellIs" dxfId="233" priority="6917" operator="equal">
      <formula>"-"</formula>
    </cfRule>
    <cfRule type="cellIs" priority="6916" operator="lessThanOrEqual">
      <formula>0</formula>
    </cfRule>
  </conditionalFormatting>
  <conditionalFormatting sqref="H254">
    <cfRule type="cellIs" priority="6900" operator="lessThanOrEqual">
      <formula>0</formula>
    </cfRule>
    <cfRule type="cellIs" dxfId="232" priority="6901" operator="equal">
      <formula>"-"</formula>
    </cfRule>
  </conditionalFormatting>
  <conditionalFormatting sqref="H257">
    <cfRule type="cellIs" priority="6898" operator="lessThanOrEqual">
      <formula>0</formula>
    </cfRule>
    <cfRule type="cellIs" dxfId="231" priority="6899" operator="equal">
      <formula>"-"</formula>
    </cfRule>
  </conditionalFormatting>
  <conditionalFormatting sqref="H259:H262">
    <cfRule type="cellIs" dxfId="230" priority="6909" operator="equal">
      <formula>"-"</formula>
    </cfRule>
    <cfRule type="cellIs" priority="6908" operator="lessThanOrEqual">
      <formula>0</formula>
    </cfRule>
  </conditionalFormatting>
  <conditionalFormatting sqref="H264:H265">
    <cfRule type="cellIs" priority="6920" operator="lessThanOrEqual">
      <formula>0</formula>
    </cfRule>
    <cfRule type="cellIs" dxfId="229" priority="6921" operator="equal">
      <formula>"-"</formula>
    </cfRule>
  </conditionalFormatting>
  <conditionalFormatting sqref="H267:H268">
    <cfRule type="cellIs" priority="6906" operator="lessThanOrEqual">
      <formula>0</formula>
    </cfRule>
    <cfRule type="cellIs" dxfId="228" priority="6907" operator="equal">
      <formula>"-"</formula>
    </cfRule>
  </conditionalFormatting>
  <conditionalFormatting sqref="H270:H274">
    <cfRule type="cellIs" dxfId="227" priority="6929" operator="equal">
      <formula>"-"</formula>
    </cfRule>
    <cfRule type="cellIs" priority="6928" operator="lessThanOrEqual">
      <formula>0</formula>
    </cfRule>
  </conditionalFormatting>
  <conditionalFormatting sqref="H253:I253 H255:I256 H258:I258 H263:I263 H269:I269">
    <cfRule type="cellIs" priority="7020" operator="lessThanOrEqual">
      <formula>0</formula>
    </cfRule>
    <cfRule type="cellIs" dxfId="226" priority="7021" operator="equal">
      <formula>"-"</formula>
    </cfRule>
  </conditionalFormatting>
  <conditionalFormatting sqref="H137:J147">
    <cfRule type="cellIs" dxfId="225" priority="7023" operator="equal">
      <formula>"-"</formula>
    </cfRule>
    <cfRule type="cellIs" priority="7022" operator="lessThanOrEqual">
      <formula>0</formula>
    </cfRule>
  </conditionalFormatting>
  <conditionalFormatting sqref="H154:J155">
    <cfRule type="cellIs" dxfId="224" priority="7017" operator="equal">
      <formula>"-"</formula>
    </cfRule>
    <cfRule type="cellIs" priority="7016" operator="lessThanOrEqual">
      <formula>0</formula>
    </cfRule>
  </conditionalFormatting>
  <conditionalFormatting sqref="H167:J176">
    <cfRule type="cellIs" dxfId="223" priority="6985" operator="equal">
      <formula>"-"</formula>
    </cfRule>
    <cfRule type="cellIs" priority="6984" operator="lessThanOrEqual">
      <formula>0</formula>
    </cfRule>
  </conditionalFormatting>
  <conditionalFormatting sqref="H238:K239 D239:F239">
    <cfRule type="cellIs" priority="6365" operator="lessThanOrEqual">
      <formula>0</formula>
    </cfRule>
  </conditionalFormatting>
  <conditionalFormatting sqref="H238:K239 F239 F241:K241 I242:K242 F242:F243 H243:K243 F245 H245:K245 F246:K246">
    <cfRule type="cellIs" dxfId="222" priority="6371" operator="equal">
      <formula>"-"</formula>
    </cfRule>
  </conditionalFormatting>
  <conditionalFormatting sqref="I156:J157 H158:J159 H161:J162 H164:J164">
    <cfRule type="cellIs" priority="7018" operator="lessThanOrEqual">
      <formula>0</formula>
    </cfRule>
    <cfRule type="cellIs" dxfId="221" priority="7019" operator="equal">
      <formula>"-"</formula>
    </cfRule>
  </conditionalFormatting>
  <conditionalFormatting sqref="I248:J275">
    <cfRule type="cellIs" priority="6942" operator="lessThanOrEqual">
      <formula>0</formula>
    </cfRule>
    <cfRule type="cellIs" dxfId="220" priority="6943" operator="equal">
      <formula>"-"</formula>
    </cfRule>
  </conditionalFormatting>
  <conditionalFormatting sqref="I16:K16 M16:Q16">
    <cfRule type="cellIs" priority="7463" operator="lessThanOrEqual">
      <formula>0</formula>
    </cfRule>
  </conditionalFormatting>
  <conditionalFormatting sqref="I16:K16">
    <cfRule type="cellIs" dxfId="219" priority="7460" operator="equal">
      <formula>"-"</formula>
    </cfRule>
  </conditionalFormatting>
  <conditionalFormatting sqref="I51:K53">
    <cfRule type="cellIs" priority="6501" operator="lessThanOrEqual">
      <formula>0</formula>
    </cfRule>
  </conditionalFormatting>
  <conditionalFormatting sqref="I89:K95">
    <cfRule type="cellIs" priority="6439" operator="lessThanOrEqual">
      <formula>0</formula>
    </cfRule>
  </conditionalFormatting>
  <conditionalFormatting sqref="J30">
    <cfRule type="cellIs" priority="4950" operator="lessThanOrEqual">
      <formula>0</formula>
    </cfRule>
    <cfRule type="cellIs" dxfId="218" priority="4951" operator="equal">
      <formula>"-"</formula>
    </cfRule>
  </conditionalFormatting>
  <conditionalFormatting sqref="J109:J135">
    <cfRule type="cellIs" dxfId="217" priority="7145" operator="equal">
      <formula>"-"</formula>
    </cfRule>
    <cfRule type="cellIs" priority="7144" operator="lessThanOrEqual">
      <formula>0</formula>
    </cfRule>
  </conditionalFormatting>
  <conditionalFormatting sqref="J6:K26 I20:K21">
    <cfRule type="cellIs" priority="7470" operator="lessThanOrEqual">
      <formula>0</formula>
    </cfRule>
  </conditionalFormatting>
  <conditionalFormatting sqref="K27">
    <cfRule type="cellIs" priority="6760" operator="lessThanOrEqual">
      <formula>0</formula>
    </cfRule>
    <cfRule type="cellIs" dxfId="216" priority="6761" operator="equal">
      <formula>"-"</formula>
    </cfRule>
  </conditionalFormatting>
  <conditionalFormatting sqref="K35">
    <cfRule type="cellIs" dxfId="215" priority="5118" operator="equal">
      <formula>"-"</formula>
    </cfRule>
    <cfRule type="cellIs" priority="5117" operator="lessThanOrEqual">
      <formula>0</formula>
    </cfRule>
  </conditionalFormatting>
  <conditionalFormatting sqref="K37">
    <cfRule type="cellIs" dxfId="214" priority="5116" operator="equal">
      <formula>"-"</formula>
    </cfRule>
    <cfRule type="cellIs" priority="5115" operator="lessThanOrEqual">
      <formula>0</formula>
    </cfRule>
  </conditionalFormatting>
  <conditionalFormatting sqref="K43">
    <cfRule type="cellIs" dxfId="213" priority="5114" operator="equal">
      <formula>"-"</formula>
    </cfRule>
    <cfRule type="cellIs" priority="5113" operator="lessThanOrEqual">
      <formula>0</formula>
    </cfRule>
  </conditionalFormatting>
  <conditionalFormatting sqref="K47">
    <cfRule type="cellIs" dxfId="212" priority="5112" operator="equal">
      <formula>"-"</formula>
    </cfRule>
    <cfRule type="cellIs" priority="5111" operator="lessThanOrEqual">
      <formula>0</formula>
    </cfRule>
  </conditionalFormatting>
  <conditionalFormatting sqref="K50">
    <cfRule type="cellIs" dxfId="211" priority="5110" operator="equal">
      <formula>"-"</formula>
    </cfRule>
    <cfRule type="cellIs" priority="5109" operator="lessThanOrEqual">
      <formula>0</formula>
    </cfRule>
  </conditionalFormatting>
  <conditionalFormatting sqref="K54">
    <cfRule type="cellIs" priority="5107" operator="lessThanOrEqual">
      <formula>0</formula>
    </cfRule>
    <cfRule type="cellIs" dxfId="210" priority="5108" operator="equal">
      <formula>"-"</formula>
    </cfRule>
  </conditionalFormatting>
  <conditionalFormatting sqref="K58">
    <cfRule type="cellIs" dxfId="209" priority="5106" operator="equal">
      <formula>"-"</formula>
    </cfRule>
    <cfRule type="cellIs" priority="5105" operator="lessThanOrEqual">
      <formula>0</formula>
    </cfRule>
  </conditionalFormatting>
  <conditionalFormatting sqref="K61">
    <cfRule type="cellIs" dxfId="208" priority="5104" operator="equal">
      <formula>"-"</formula>
    </cfRule>
    <cfRule type="cellIs" priority="5103" operator="lessThanOrEqual">
      <formula>0</formula>
    </cfRule>
  </conditionalFormatting>
  <conditionalFormatting sqref="K71">
    <cfRule type="cellIs" dxfId="207" priority="5100" operator="equal">
      <formula>"-"</formula>
    </cfRule>
    <cfRule type="cellIs" priority="5099" operator="lessThanOrEqual">
      <formula>0</formula>
    </cfRule>
  </conditionalFormatting>
  <conditionalFormatting sqref="K76">
    <cfRule type="cellIs" dxfId="206" priority="5093" operator="equal">
      <formula>"-"</formula>
    </cfRule>
    <cfRule type="cellIs" priority="5092" operator="lessThanOrEqual">
      <formula>0</formula>
    </cfRule>
  </conditionalFormatting>
  <conditionalFormatting sqref="K78">
    <cfRule type="cellIs" dxfId="205" priority="5086" operator="equal">
      <formula>"-"</formula>
    </cfRule>
    <cfRule type="cellIs" priority="5085" operator="lessThanOrEqual">
      <formula>0</formula>
    </cfRule>
  </conditionalFormatting>
  <conditionalFormatting sqref="K80">
    <cfRule type="cellIs" priority="5078" operator="lessThanOrEqual">
      <formula>0</formula>
    </cfRule>
    <cfRule type="cellIs" dxfId="204" priority="5079" operator="equal">
      <formula>"-"</formula>
    </cfRule>
  </conditionalFormatting>
  <conditionalFormatting sqref="K82">
    <cfRule type="cellIs" priority="5071" operator="lessThanOrEqual">
      <formula>0</formula>
    </cfRule>
    <cfRule type="cellIs" dxfId="203" priority="5072" operator="equal">
      <formula>"-"</formula>
    </cfRule>
  </conditionalFormatting>
  <conditionalFormatting sqref="K88">
    <cfRule type="cellIs" priority="5064" operator="lessThanOrEqual">
      <formula>0</formula>
    </cfRule>
    <cfRule type="cellIs" dxfId="202" priority="5065" operator="equal">
      <formula>"-"</formula>
    </cfRule>
  </conditionalFormatting>
  <conditionalFormatting sqref="K96">
    <cfRule type="cellIs" priority="5055" operator="lessThanOrEqual">
      <formula>0</formula>
    </cfRule>
    <cfRule type="cellIs" dxfId="201" priority="5056" operator="equal">
      <formula>"-"</formula>
    </cfRule>
  </conditionalFormatting>
  <conditionalFormatting sqref="K99">
    <cfRule type="cellIs" priority="5046" operator="lessThanOrEqual">
      <formula>0</formula>
    </cfRule>
    <cfRule type="cellIs" dxfId="200" priority="5047" operator="equal">
      <formula>"-"</formula>
    </cfRule>
  </conditionalFormatting>
  <conditionalFormatting sqref="K104">
    <cfRule type="cellIs" priority="5037" operator="lessThanOrEqual">
      <formula>0</formula>
    </cfRule>
    <cfRule type="cellIs" dxfId="199" priority="5038" operator="equal">
      <formula>"-"</formula>
    </cfRule>
  </conditionalFormatting>
  <conditionalFormatting sqref="K106">
    <cfRule type="cellIs" priority="5028" operator="lessThanOrEqual">
      <formula>0</formula>
    </cfRule>
    <cfRule type="cellIs" dxfId="198" priority="5029" operator="equal">
      <formula>"-"</formula>
    </cfRule>
  </conditionalFormatting>
  <conditionalFormatting sqref="K108:K202">
    <cfRule type="cellIs" priority="4920" operator="lessThanOrEqual">
      <formula>0</formula>
    </cfRule>
    <cfRule type="cellIs" dxfId="197" priority="4921" operator="equal">
      <formula>"-"</formula>
    </cfRule>
  </conditionalFormatting>
  <conditionalFormatting sqref="K207">
    <cfRule type="cellIs" dxfId="196" priority="4907" operator="equal">
      <formula>"-"</formula>
    </cfRule>
    <cfRule type="cellIs" priority="4906" operator="lessThanOrEqual">
      <formula>0</formula>
    </cfRule>
  </conditionalFormatting>
  <conditionalFormatting sqref="K212">
    <cfRule type="cellIs" dxfId="195" priority="4889" operator="equal">
      <formula>"-"</formula>
    </cfRule>
    <cfRule type="cellIs" priority="4888" operator="lessThanOrEqual">
      <formula>0</formula>
    </cfRule>
  </conditionalFormatting>
  <conditionalFormatting sqref="K220">
    <cfRule type="cellIs" dxfId="194" priority="4867" operator="equal">
      <formula>"-"</formula>
    </cfRule>
    <cfRule type="cellIs" priority="4866" operator="lessThanOrEqual">
      <formula>0</formula>
    </cfRule>
  </conditionalFormatting>
  <conditionalFormatting sqref="K222">
    <cfRule type="cellIs" dxfId="193" priority="4841" operator="equal">
      <formula>"-"</formula>
    </cfRule>
    <cfRule type="cellIs" priority="4840" operator="lessThanOrEqual">
      <formula>0</formula>
    </cfRule>
  </conditionalFormatting>
  <conditionalFormatting sqref="K237">
    <cfRule type="cellIs" dxfId="192" priority="4811" operator="equal">
      <formula>"-"</formula>
    </cfRule>
    <cfRule type="cellIs" priority="4810" operator="lessThanOrEqual">
      <formula>0</formula>
    </cfRule>
  </conditionalFormatting>
  <conditionalFormatting sqref="K240">
    <cfRule type="cellIs" dxfId="191" priority="4741" operator="equal">
      <formula>"-"</formula>
    </cfRule>
    <cfRule type="cellIs" priority="4740" operator="lessThanOrEqual">
      <formula>0</formula>
    </cfRule>
  </conditionalFormatting>
  <conditionalFormatting sqref="K244">
    <cfRule type="cellIs" dxfId="190" priority="4669" operator="equal">
      <formula>"-"</formula>
    </cfRule>
    <cfRule type="cellIs" priority="4668" operator="lessThanOrEqual">
      <formula>0</formula>
    </cfRule>
  </conditionalFormatting>
  <conditionalFormatting sqref="K247:K276">
    <cfRule type="cellIs" priority="4590" operator="lessThanOrEqual">
      <formula>0</formula>
    </cfRule>
    <cfRule type="cellIs" dxfId="189" priority="4591" operator="equal">
      <formula>"-"</formula>
    </cfRule>
  </conditionalFormatting>
  <conditionalFormatting sqref="M16:Q16 I16:K16">
    <cfRule type="cellIs" dxfId="188" priority="7464" operator="equal">
      <formula>"-"</formula>
    </cfRule>
  </conditionalFormatting>
  <conditionalFormatting sqref="M6:S201">
    <cfRule type="cellIs" dxfId="187" priority="5692" operator="equal">
      <formula>"-"</formula>
    </cfRule>
    <cfRule type="cellIs" priority="5691" operator="lessThanOrEqual">
      <formula>0</formula>
    </cfRule>
  </conditionalFormatting>
  <conditionalFormatting sqref="M6:S277">
    <cfRule type="containsErrors" dxfId="186" priority="5654">
      <formula>ISERROR(M6)</formula>
    </cfRule>
  </conditionalFormatting>
  <conditionalFormatting sqref="M35:S35">
    <cfRule type="cellIs" dxfId="185" priority="6338" operator="equal">
      <formula>"-"</formula>
    </cfRule>
  </conditionalFormatting>
  <conditionalFormatting sqref="M37:S37">
    <cfRule type="cellIs" dxfId="184" priority="5980" operator="equal">
      <formula>"-"</formula>
    </cfRule>
  </conditionalFormatting>
  <conditionalFormatting sqref="M43:S43">
    <cfRule type="cellIs" dxfId="183" priority="5978" operator="equal">
      <formula>"-"</formula>
    </cfRule>
  </conditionalFormatting>
  <conditionalFormatting sqref="M47:S47">
    <cfRule type="cellIs" dxfId="182" priority="5975" operator="equal">
      <formula>"-"</formula>
    </cfRule>
  </conditionalFormatting>
  <conditionalFormatting sqref="M50:S50">
    <cfRule type="cellIs" dxfId="181" priority="5971" operator="equal">
      <formula>"-"</formula>
    </cfRule>
  </conditionalFormatting>
  <conditionalFormatting sqref="M54:S54">
    <cfRule type="cellIs" dxfId="180" priority="5966" operator="equal">
      <formula>"-"</formula>
    </cfRule>
  </conditionalFormatting>
  <conditionalFormatting sqref="M58:S58">
    <cfRule type="cellIs" dxfId="179" priority="5960" operator="equal">
      <formula>"-"</formula>
    </cfRule>
  </conditionalFormatting>
  <conditionalFormatting sqref="M61:S61">
    <cfRule type="cellIs" dxfId="178" priority="5953" operator="equal">
      <formula>"-"</formula>
    </cfRule>
  </conditionalFormatting>
  <conditionalFormatting sqref="M71:S71">
    <cfRule type="cellIs" dxfId="177" priority="5945" operator="equal">
      <formula>"-"</formula>
    </cfRule>
  </conditionalFormatting>
  <conditionalFormatting sqref="M76:S76">
    <cfRule type="cellIs" dxfId="176" priority="5937" operator="equal">
      <formula>"-"</formula>
    </cfRule>
  </conditionalFormatting>
  <conditionalFormatting sqref="M78:S78">
    <cfRule type="cellIs" dxfId="175" priority="5928" operator="equal">
      <formula>"-"</formula>
    </cfRule>
  </conditionalFormatting>
  <conditionalFormatting sqref="M80:S80">
    <cfRule type="cellIs" dxfId="174" priority="5918" operator="equal">
      <formula>"-"</formula>
    </cfRule>
  </conditionalFormatting>
  <conditionalFormatting sqref="M82:S82">
    <cfRule type="cellIs" dxfId="173" priority="5907" operator="equal">
      <formula>"-"</formula>
    </cfRule>
  </conditionalFormatting>
  <conditionalFormatting sqref="M88:S88">
    <cfRule type="cellIs" dxfId="172" priority="5895" operator="equal">
      <formula>"-"</formula>
    </cfRule>
  </conditionalFormatting>
  <conditionalFormatting sqref="M96:S96">
    <cfRule type="cellIs" dxfId="171" priority="5882" operator="equal">
      <formula>"-"</formula>
    </cfRule>
  </conditionalFormatting>
  <conditionalFormatting sqref="M99:S99">
    <cfRule type="cellIs" dxfId="170" priority="5868" operator="equal">
      <formula>"-"</formula>
    </cfRule>
  </conditionalFormatting>
  <conditionalFormatting sqref="M104:S104">
    <cfRule type="cellIs" dxfId="169" priority="5853" operator="equal">
      <formula>"-"</formula>
    </cfRule>
  </conditionalFormatting>
  <conditionalFormatting sqref="M106:S106">
    <cfRule type="cellIs" dxfId="168" priority="5837" operator="equal">
      <formula>"-"</formula>
    </cfRule>
  </conditionalFormatting>
  <conditionalFormatting sqref="M108:S108">
    <cfRule type="cellIs" dxfId="167" priority="5820" operator="equal">
      <formula>"-"</formula>
    </cfRule>
  </conditionalFormatting>
  <conditionalFormatting sqref="M136:S136">
    <cfRule type="cellIs" dxfId="166" priority="5802" operator="equal">
      <formula>"-"</formula>
    </cfRule>
  </conditionalFormatting>
  <conditionalFormatting sqref="M148:S148">
    <cfRule type="cellIs" dxfId="165" priority="5783" operator="equal">
      <formula>"-"</formula>
    </cfRule>
  </conditionalFormatting>
  <conditionalFormatting sqref="M151:S151">
    <cfRule type="cellIs" dxfId="164" priority="5763" operator="equal">
      <formula>"-"</formula>
    </cfRule>
  </conditionalFormatting>
  <conditionalFormatting sqref="M153:S153">
    <cfRule type="cellIs" dxfId="163" priority="5740" operator="equal">
      <formula>"-"</formula>
    </cfRule>
  </conditionalFormatting>
  <conditionalFormatting sqref="M177:S177">
    <cfRule type="cellIs" dxfId="162" priority="5717" operator="equal">
      <formula>"-"</formula>
    </cfRule>
  </conditionalFormatting>
  <conditionalFormatting sqref="M190:S190">
    <cfRule type="cellIs" dxfId="161" priority="5694" operator="equal">
      <formula>"-"</formula>
    </cfRule>
  </conditionalFormatting>
  <conditionalFormatting sqref="M194:S194">
    <cfRule type="cellIs" dxfId="160" priority="5671" operator="equal">
      <formula>"-"</formula>
    </cfRule>
  </conditionalFormatting>
  <conditionalFormatting sqref="M197:S197">
    <cfRule type="cellIs" dxfId="159" priority="6265" operator="equal">
      <formula>"-"</formula>
    </cfRule>
  </conditionalFormatting>
  <conditionalFormatting sqref="M200:S200">
    <cfRule type="cellIs" dxfId="158" priority="6262" operator="equal">
      <formula>"-"</formula>
    </cfRule>
  </conditionalFormatting>
  <conditionalFormatting sqref="M202:S202">
    <cfRule type="cellIs" dxfId="157" priority="6259" operator="equal">
      <formula>"-"</formula>
    </cfRule>
  </conditionalFormatting>
  <conditionalFormatting sqref="M203:S221 E110">
    <cfRule type="cellIs" dxfId="156" priority="7175" operator="equal">
      <formula>"-"</formula>
    </cfRule>
  </conditionalFormatting>
  <conditionalFormatting sqref="M207:S207">
    <cfRule type="cellIs" dxfId="155" priority="6255" operator="equal">
      <formula>"-"</formula>
    </cfRule>
  </conditionalFormatting>
  <conditionalFormatting sqref="M212:S212">
    <cfRule type="cellIs" dxfId="154" priority="6251" operator="equal">
      <formula>"-"</formula>
    </cfRule>
  </conditionalFormatting>
  <conditionalFormatting sqref="M220:S220">
    <cfRule type="cellIs" dxfId="153" priority="6247" operator="equal">
      <formula>"-"</formula>
    </cfRule>
  </conditionalFormatting>
  <conditionalFormatting sqref="M222:S222">
    <cfRule type="cellIs" dxfId="152" priority="6246" operator="equal">
      <formula>"-"</formula>
    </cfRule>
  </conditionalFormatting>
  <conditionalFormatting sqref="M223:S276">
    <cfRule type="cellIs" dxfId="151" priority="6229" operator="equal">
      <formula>"-"</formula>
    </cfRule>
    <cfRule type="cellIs" priority="6228" operator="lessThanOrEqual">
      <formula>0</formula>
    </cfRule>
  </conditionalFormatting>
  <conditionalFormatting sqref="M237:S237">
    <cfRule type="cellIs" dxfId="150" priority="6245" operator="equal">
      <formula>"-"</formula>
    </cfRule>
  </conditionalFormatting>
  <conditionalFormatting sqref="M240:S240">
    <cfRule type="cellIs" dxfId="149" priority="6239" operator="equal">
      <formula>"-"</formula>
    </cfRule>
  </conditionalFormatting>
  <conditionalFormatting sqref="M244:S244">
    <cfRule type="cellIs" dxfId="148" priority="6235" operator="equal">
      <formula>"-"</formula>
    </cfRule>
  </conditionalFormatting>
  <conditionalFormatting sqref="M247:S247">
    <cfRule type="cellIs" dxfId="147" priority="6231" operator="equal">
      <formula>"-"</formula>
    </cfRule>
  </conditionalFormatting>
  <conditionalFormatting sqref="M276:S276">
    <cfRule type="cellIs" dxfId="146" priority="6230" operator="equal">
      <formula>"-"</formula>
    </cfRule>
  </conditionalFormatting>
  <conditionalFormatting sqref="P204 P205:Q205 Q206">
    <cfRule type="cellIs" priority="5663" operator="lessThanOrEqual">
      <formula>0</formula>
    </cfRule>
    <cfRule type="cellIs" dxfId="145" priority="5664" operator="equal">
      <formula>"-"</formula>
    </cfRule>
  </conditionalFormatting>
  <conditionalFormatting sqref="P217:Q217">
    <cfRule type="cellIs" priority="5659" operator="lessThanOrEqual">
      <formula>0</formula>
    </cfRule>
    <cfRule type="cellIs" dxfId="144" priority="5660" operator="equal">
      <formula>"-"</formula>
    </cfRule>
  </conditionalFormatting>
  <conditionalFormatting sqref="Q149 P150">
    <cfRule type="cellIs" priority="5667" operator="lessThanOrEqual">
      <formula>0</formula>
    </cfRule>
    <cfRule type="cellIs" dxfId="143" priority="5668" operator="equal">
      <formula>"-"</formula>
    </cfRule>
  </conditionalFormatting>
  <conditionalFormatting sqref="Q203">
    <cfRule type="cellIs" priority="5665" operator="lessThanOrEqual">
      <formula>0</formula>
    </cfRule>
    <cfRule type="cellIs" dxfId="142" priority="5666" operator="equal">
      <formula>"-"</formula>
    </cfRule>
  </conditionalFormatting>
  <conditionalFormatting sqref="Q208:Q209 P210 Q211">
    <cfRule type="cellIs" dxfId="141" priority="5662" operator="equal">
      <formula>"-"</formula>
    </cfRule>
    <cfRule type="cellIs" priority="5661" operator="lessThanOrEqual">
      <formula>0</formula>
    </cfRule>
  </conditionalFormatting>
  <conditionalFormatting sqref="Q215:Q216">
    <cfRule type="cellIs" dxfId="140" priority="5656" operator="equal">
      <formula>"-"</formula>
    </cfRule>
    <cfRule type="cellIs" priority="5655" operator="lessThanOrEqual">
      <formula>0</formula>
    </cfRule>
  </conditionalFormatting>
  <conditionalFormatting sqref="Q218">
    <cfRule type="cellIs" dxfId="139" priority="5658" operator="equal">
      <formula>"-"</formula>
    </cfRule>
    <cfRule type="cellIs" priority="5657" operator="lessThanOrEqual">
      <formula>0</formula>
    </cfRule>
  </conditionalFormatting>
  <conditionalFormatting sqref="R6:S26">
    <cfRule type="cellIs" priority="7465" operator="lessThanOrEqual">
      <formula>0</formula>
    </cfRule>
  </conditionalFormatting>
  <conditionalFormatting sqref="R28:S34">
    <cfRule type="cellIs" priority="6531" operator="lessThanOrEqual">
      <formula>0</formula>
    </cfRule>
    <cfRule type="cellIs" dxfId="138" priority="6532" operator="equal">
      <formula>"-"</formula>
    </cfRule>
  </conditionalFormatting>
  <conditionalFormatting sqref="R36:S36">
    <cfRule type="cellIs" priority="6523" operator="lessThanOrEqual">
      <formula>0</formula>
    </cfRule>
  </conditionalFormatting>
  <conditionalFormatting sqref="R48:S49">
    <cfRule type="cellIs" priority="6505" operator="lessThanOrEqual">
      <formula>0</formula>
    </cfRule>
  </conditionalFormatting>
  <conditionalFormatting sqref="R51:S53">
    <cfRule type="cellIs" priority="6499" operator="lessThanOrEqual">
      <formula>0</formula>
    </cfRule>
  </conditionalFormatting>
  <conditionalFormatting sqref="R55:S57">
    <cfRule type="cellIs" priority="6493" operator="lessThanOrEqual">
      <formula>0</formula>
    </cfRule>
  </conditionalFormatting>
  <conditionalFormatting sqref="R59:S60">
    <cfRule type="cellIs" priority="6487" operator="lessThanOrEqual">
      <formula>0</formula>
    </cfRule>
  </conditionalFormatting>
  <conditionalFormatting sqref="R62:S70">
    <cfRule type="cellIs" priority="7253" operator="lessThanOrEqual">
      <formula>0</formula>
    </cfRule>
    <cfRule type="cellIs" dxfId="137" priority="7254" operator="equal">
      <formula>"-"</formula>
    </cfRule>
  </conditionalFormatting>
  <conditionalFormatting sqref="R72:S75">
    <cfRule type="cellIs" priority="6479" operator="lessThanOrEqual">
      <formula>0</formula>
    </cfRule>
    <cfRule type="cellIs" dxfId="136" priority="6480" operator="equal">
      <formula>"-"</formula>
    </cfRule>
  </conditionalFormatting>
  <conditionalFormatting sqref="R77:S77">
    <cfRule type="cellIs" priority="6473" operator="lessThanOrEqual">
      <formula>0</formula>
    </cfRule>
  </conditionalFormatting>
  <conditionalFormatting sqref="R79:S79">
    <cfRule type="cellIs" priority="6467" operator="lessThanOrEqual">
      <formula>0</formula>
    </cfRule>
  </conditionalFormatting>
  <conditionalFormatting sqref="R81:S81">
    <cfRule type="cellIs" priority="6461" operator="lessThanOrEqual">
      <formula>0</formula>
    </cfRule>
  </conditionalFormatting>
  <conditionalFormatting sqref="R83:S87">
    <cfRule type="cellIs" priority="6443" operator="lessThanOrEqual">
      <formula>0</formula>
    </cfRule>
  </conditionalFormatting>
  <conditionalFormatting sqref="R89:S95">
    <cfRule type="cellIs" priority="6437" operator="lessThanOrEqual">
      <formula>0</formula>
    </cfRule>
  </conditionalFormatting>
  <conditionalFormatting sqref="R97:S98">
    <cfRule type="cellIs" priority="6429" operator="lessThanOrEqual">
      <formula>0</formula>
    </cfRule>
  </conditionalFormatting>
  <conditionalFormatting sqref="R100:S103">
    <cfRule type="cellIs" priority="6423" operator="lessThanOrEqual">
      <formula>0</formula>
    </cfRule>
  </conditionalFormatting>
  <conditionalFormatting sqref="R105:S105">
    <cfRule type="cellIs" priority="6417" operator="lessThanOrEqual">
      <formula>0</formula>
    </cfRule>
  </conditionalFormatting>
  <conditionalFormatting sqref="R107:S107">
    <cfRule type="cellIs" priority="6411" operator="lessThanOrEqual">
      <formula>0</formula>
    </cfRule>
  </conditionalFormatting>
  <conditionalFormatting sqref="R109:S135">
    <cfRule type="cellIs" priority="6726" operator="lessThanOrEqual">
      <formula>0</formula>
    </cfRule>
  </conditionalFormatting>
  <conditionalFormatting sqref="R137:S147">
    <cfRule type="cellIs" priority="6732" operator="lessThanOrEqual">
      <formula>0</formula>
    </cfRule>
  </conditionalFormatting>
  <conditionalFormatting sqref="R154:S176">
    <cfRule type="cellIs" priority="6738" operator="lessThanOrEqual">
      <formula>0</formula>
    </cfRule>
  </conditionalFormatting>
  <conditionalFormatting sqref="R203:S206">
    <cfRule type="cellIs" priority="6401" operator="lessThanOrEqual">
      <formula>0</formula>
    </cfRule>
  </conditionalFormatting>
  <conditionalFormatting sqref="R221:S221">
    <cfRule type="cellIs" priority="6375" operator="lessThanOrEqual">
      <formula>0</formula>
    </cfRule>
  </conditionalFormatting>
  <conditionalFormatting sqref="R223:S236">
    <cfRule type="cellIs" priority="7212" operator="lessThanOrEqual">
      <formula>0</formula>
    </cfRule>
  </conditionalFormatting>
  <conditionalFormatting sqref="R238:S239">
    <cfRule type="cellIs" priority="6363" operator="lessThanOrEqual">
      <formula>0</formula>
    </cfRule>
  </conditionalFormatting>
  <conditionalFormatting sqref="R241:S243">
    <cfRule type="cellIs" priority="6354" operator="lessThanOrEqual">
      <formula>0</formula>
    </cfRule>
  </conditionalFormatting>
  <conditionalFormatting sqref="R245:S246">
    <cfRule type="cellIs" dxfId="135" priority="6349" operator="equal">
      <formula>"-"</formula>
    </cfRule>
    <cfRule type="cellIs" priority="6348" operator="lessThanOrEqual">
      <formula>0</formula>
    </cfRule>
  </conditionalFormatting>
  <conditionalFormatting sqref="R248:S275">
    <cfRule type="cellIs" priority="6744" operator="lessThanOrEqual">
      <formula>0</formula>
    </cfRule>
  </conditionalFormatting>
  <conditionalFormatting sqref="U6:AB276">
    <cfRule type="cellIs" dxfId="134" priority="463" operator="equal">
      <formula>"-"</formula>
    </cfRule>
    <cfRule type="cellIs" priority="462" operator="lessThanOrEqual">
      <formula>0</formula>
    </cfRule>
  </conditionalFormatting>
  <conditionalFormatting sqref="U35:AB35 AD35:AK35 AM35:AT35">
    <cfRule type="cellIs" dxfId="133" priority="6227" operator="equal">
      <formula>"-"</formula>
    </cfRule>
  </conditionalFormatting>
  <conditionalFormatting sqref="U37:AB37">
    <cfRule type="cellIs" dxfId="132" priority="4582" operator="equal">
      <formula>"-"</formula>
    </cfRule>
  </conditionalFormatting>
  <conditionalFormatting sqref="U43:AB43">
    <cfRule type="cellIs" dxfId="131" priority="4580" operator="equal">
      <formula>"-"</formula>
    </cfRule>
  </conditionalFormatting>
  <conditionalFormatting sqref="U47:AB47">
    <cfRule type="cellIs" dxfId="130" priority="4577" operator="equal">
      <formula>"-"</formula>
    </cfRule>
  </conditionalFormatting>
  <conditionalFormatting sqref="U50:AB50">
    <cfRule type="cellIs" dxfId="129" priority="4573" operator="equal">
      <formula>"-"</formula>
    </cfRule>
  </conditionalFormatting>
  <conditionalFormatting sqref="U54:AB54">
    <cfRule type="cellIs" dxfId="128" priority="4568" operator="equal">
      <formula>"-"</formula>
    </cfRule>
  </conditionalFormatting>
  <conditionalFormatting sqref="U58:AB58">
    <cfRule type="cellIs" dxfId="127" priority="4562" operator="equal">
      <formula>"-"</formula>
    </cfRule>
  </conditionalFormatting>
  <conditionalFormatting sqref="U61:AB61">
    <cfRule type="cellIs" dxfId="126" priority="4555" operator="equal">
      <formula>"-"</formula>
    </cfRule>
  </conditionalFormatting>
  <conditionalFormatting sqref="U71:AB71">
    <cfRule type="cellIs" dxfId="125" priority="4547" operator="equal">
      <formula>"-"</formula>
    </cfRule>
  </conditionalFormatting>
  <conditionalFormatting sqref="U76:AB76">
    <cfRule type="cellIs" dxfId="124" priority="4539" operator="equal">
      <formula>"-"</formula>
    </cfRule>
  </conditionalFormatting>
  <conditionalFormatting sqref="U78:AB78">
    <cfRule type="cellIs" dxfId="123" priority="4530" operator="equal">
      <formula>"-"</formula>
    </cfRule>
  </conditionalFormatting>
  <conditionalFormatting sqref="U80:AB80">
    <cfRule type="cellIs" dxfId="122" priority="4520" operator="equal">
      <formula>"-"</formula>
    </cfRule>
  </conditionalFormatting>
  <conditionalFormatting sqref="U82:AB82">
    <cfRule type="cellIs" dxfId="121" priority="4509" operator="equal">
      <formula>"-"</formula>
    </cfRule>
  </conditionalFormatting>
  <conditionalFormatting sqref="U88:AB88">
    <cfRule type="cellIs" dxfId="120" priority="4497" operator="equal">
      <formula>"-"</formula>
    </cfRule>
  </conditionalFormatting>
  <conditionalFormatting sqref="U96:AB96">
    <cfRule type="cellIs" dxfId="119" priority="4484" operator="equal">
      <formula>"-"</formula>
    </cfRule>
  </conditionalFormatting>
  <conditionalFormatting sqref="U99:AB99">
    <cfRule type="cellIs" dxfId="118" priority="4470" operator="equal">
      <formula>"-"</formula>
    </cfRule>
  </conditionalFormatting>
  <conditionalFormatting sqref="U104:AB104">
    <cfRule type="cellIs" dxfId="117" priority="4455" operator="equal">
      <formula>"-"</formula>
    </cfRule>
  </conditionalFormatting>
  <conditionalFormatting sqref="U106:AB106">
    <cfRule type="cellIs" dxfId="116" priority="4439" operator="equal">
      <formula>"-"</formula>
    </cfRule>
  </conditionalFormatting>
  <conditionalFormatting sqref="U108:AB108">
    <cfRule type="cellIs" dxfId="115" priority="4422" operator="equal">
      <formula>"-"</formula>
    </cfRule>
  </conditionalFormatting>
  <conditionalFormatting sqref="U136:AB136">
    <cfRule type="cellIs" dxfId="114" priority="4404" operator="equal">
      <formula>"-"</formula>
    </cfRule>
  </conditionalFormatting>
  <conditionalFormatting sqref="U148:AB148">
    <cfRule type="cellIs" dxfId="113" priority="4386" operator="equal">
      <formula>"-"</formula>
    </cfRule>
  </conditionalFormatting>
  <conditionalFormatting sqref="U151:AB151">
    <cfRule type="cellIs" dxfId="112" priority="4368" operator="equal">
      <formula>"-"</formula>
    </cfRule>
  </conditionalFormatting>
  <conditionalFormatting sqref="U153:AB153">
    <cfRule type="cellIs" dxfId="111" priority="4348" operator="equal">
      <formula>"-"</formula>
    </cfRule>
  </conditionalFormatting>
  <conditionalFormatting sqref="U177:AB177">
    <cfRule type="cellIs" dxfId="110" priority="4060" operator="equal">
      <formula>"-"</formula>
    </cfRule>
  </conditionalFormatting>
  <conditionalFormatting sqref="U190:AB190">
    <cfRule type="cellIs" dxfId="109" priority="4017" operator="equal">
      <formula>"-"</formula>
    </cfRule>
  </conditionalFormatting>
  <conditionalFormatting sqref="U194:AB194">
    <cfRule type="cellIs" dxfId="108" priority="3951" operator="equal">
      <formula>"-"</formula>
    </cfRule>
  </conditionalFormatting>
  <conditionalFormatting sqref="U197:AB197">
    <cfRule type="cellIs" dxfId="107" priority="3861" operator="equal">
      <formula>"-"</formula>
    </cfRule>
  </conditionalFormatting>
  <conditionalFormatting sqref="U200:AB200">
    <cfRule type="cellIs" dxfId="106" priority="3746" operator="equal">
      <formula>"-"</formula>
    </cfRule>
  </conditionalFormatting>
  <conditionalFormatting sqref="U202:AB202">
    <cfRule type="cellIs" dxfId="105" priority="759" operator="equal">
      <formula>"-"</formula>
    </cfRule>
  </conditionalFormatting>
  <conditionalFormatting sqref="U207:AB207">
    <cfRule type="cellIs" dxfId="104" priority="444" operator="equal">
      <formula>"-"</formula>
    </cfRule>
  </conditionalFormatting>
  <conditionalFormatting sqref="U212:AB212">
    <cfRule type="cellIs" dxfId="103" priority="3229" operator="equal">
      <formula>"-"</formula>
    </cfRule>
  </conditionalFormatting>
  <conditionalFormatting sqref="U220:AB220">
    <cfRule type="cellIs" dxfId="102" priority="2996" operator="equal">
      <formula>"-"</formula>
    </cfRule>
  </conditionalFormatting>
  <conditionalFormatting sqref="U222:AB222">
    <cfRule type="cellIs" dxfId="101" priority="2729" operator="equal">
      <formula>"-"</formula>
    </cfRule>
  </conditionalFormatting>
  <conditionalFormatting sqref="U237:AB237">
    <cfRule type="cellIs" dxfId="100" priority="2427" operator="equal">
      <formula>"-"</formula>
    </cfRule>
  </conditionalFormatting>
  <conditionalFormatting sqref="U240:AB240">
    <cfRule type="cellIs" dxfId="99" priority="2124" operator="equal">
      <formula>"-"</formula>
    </cfRule>
  </conditionalFormatting>
  <conditionalFormatting sqref="U244:AB244">
    <cfRule type="cellIs" dxfId="98" priority="1820" operator="equal">
      <formula>"-"</formula>
    </cfRule>
  </conditionalFormatting>
  <conditionalFormatting sqref="U247:AB247">
    <cfRule type="cellIs" dxfId="97" priority="902" operator="equal">
      <formula>"-"</formula>
    </cfRule>
  </conditionalFormatting>
  <conditionalFormatting sqref="U276:AB276">
    <cfRule type="cellIs" dxfId="96" priority="1209" operator="equal">
      <formula>"-"</formula>
    </cfRule>
  </conditionalFormatting>
  <conditionalFormatting sqref="AD6:AK276">
    <cfRule type="cellIs" priority="110" operator="lessThanOrEqual">
      <formula>0</formula>
    </cfRule>
    <cfRule type="cellIs" dxfId="95" priority="111" operator="equal">
      <formula>"-"</formula>
    </cfRule>
  </conditionalFormatting>
  <conditionalFormatting sqref="AD37:AK37">
    <cfRule type="cellIs" dxfId="94" priority="438" operator="equal">
      <formula>"-"</formula>
    </cfRule>
  </conditionalFormatting>
  <conditionalFormatting sqref="AD43:AK43">
    <cfRule type="cellIs" dxfId="93" priority="436" operator="equal">
      <formula>"-"</formula>
    </cfRule>
  </conditionalFormatting>
  <conditionalFormatting sqref="AD47:AK47">
    <cfRule type="cellIs" dxfId="92" priority="433" operator="equal">
      <formula>"-"</formula>
    </cfRule>
  </conditionalFormatting>
  <conditionalFormatting sqref="AD50:AK50">
    <cfRule type="cellIs" dxfId="91" priority="429" operator="equal">
      <formula>"-"</formula>
    </cfRule>
  </conditionalFormatting>
  <conditionalFormatting sqref="AD54:AK54">
    <cfRule type="cellIs" dxfId="90" priority="424" operator="equal">
      <formula>"-"</formula>
    </cfRule>
  </conditionalFormatting>
  <conditionalFormatting sqref="AD58:AK58">
    <cfRule type="cellIs" dxfId="89" priority="418" operator="equal">
      <formula>"-"</formula>
    </cfRule>
  </conditionalFormatting>
  <conditionalFormatting sqref="AD61:AK61">
    <cfRule type="cellIs" dxfId="88" priority="411" operator="equal">
      <formula>"-"</formula>
    </cfRule>
  </conditionalFormatting>
  <conditionalFormatting sqref="AD71:AK71">
    <cfRule type="cellIs" dxfId="87" priority="403" operator="equal">
      <formula>"-"</formula>
    </cfRule>
  </conditionalFormatting>
  <conditionalFormatting sqref="AD76:AK76">
    <cfRule type="cellIs" dxfId="86" priority="395" operator="equal">
      <formula>"-"</formula>
    </cfRule>
  </conditionalFormatting>
  <conditionalFormatting sqref="AD78:AK78">
    <cfRule type="cellIs" dxfId="85" priority="386" operator="equal">
      <formula>"-"</formula>
    </cfRule>
  </conditionalFormatting>
  <conditionalFormatting sqref="AD80:AK80">
    <cfRule type="cellIs" dxfId="84" priority="376" operator="equal">
      <formula>"-"</formula>
    </cfRule>
  </conditionalFormatting>
  <conditionalFormatting sqref="AD82:AK82">
    <cfRule type="cellIs" dxfId="83" priority="365" operator="equal">
      <formula>"-"</formula>
    </cfRule>
  </conditionalFormatting>
  <conditionalFormatting sqref="AD88:AK88">
    <cfRule type="cellIs" dxfId="82" priority="353" operator="equal">
      <formula>"-"</formula>
    </cfRule>
  </conditionalFormatting>
  <conditionalFormatting sqref="AD96:AK96">
    <cfRule type="cellIs" dxfId="81" priority="340" operator="equal">
      <formula>"-"</formula>
    </cfRule>
  </conditionalFormatting>
  <conditionalFormatting sqref="AD99:AK99">
    <cfRule type="cellIs" dxfId="80" priority="326" operator="equal">
      <formula>"-"</formula>
    </cfRule>
  </conditionalFormatting>
  <conditionalFormatting sqref="AD104:AK104">
    <cfRule type="cellIs" dxfId="79" priority="311" operator="equal">
      <formula>"-"</formula>
    </cfRule>
  </conditionalFormatting>
  <conditionalFormatting sqref="AD106:AK106">
    <cfRule type="cellIs" dxfId="78" priority="295" operator="equal">
      <formula>"-"</formula>
    </cfRule>
  </conditionalFormatting>
  <conditionalFormatting sqref="AD108:AK108">
    <cfRule type="cellIs" dxfId="77" priority="278" operator="equal">
      <formula>"-"</formula>
    </cfRule>
  </conditionalFormatting>
  <conditionalFormatting sqref="AD136:AK136">
    <cfRule type="cellIs" dxfId="76" priority="260" operator="equal">
      <formula>"-"</formula>
    </cfRule>
  </conditionalFormatting>
  <conditionalFormatting sqref="AD148:AK148">
    <cfRule type="cellIs" dxfId="75" priority="242" operator="equal">
      <formula>"-"</formula>
    </cfRule>
  </conditionalFormatting>
  <conditionalFormatting sqref="AD151:AK151">
    <cfRule type="cellIs" dxfId="74" priority="224" operator="equal">
      <formula>"-"</formula>
    </cfRule>
  </conditionalFormatting>
  <conditionalFormatting sqref="AD153:AK153">
    <cfRule type="cellIs" dxfId="73" priority="204" operator="equal">
      <formula>"-"</formula>
    </cfRule>
  </conditionalFormatting>
  <conditionalFormatting sqref="AD177:AK177">
    <cfRule type="cellIs" dxfId="72" priority="183" operator="equal">
      <formula>"-"</formula>
    </cfRule>
  </conditionalFormatting>
  <conditionalFormatting sqref="AD190:AK190">
    <cfRule type="cellIs" dxfId="71" priority="6095" operator="equal">
      <formula>"-"</formula>
    </cfRule>
  </conditionalFormatting>
  <conditionalFormatting sqref="AD194:AK194">
    <cfRule type="cellIs" dxfId="70" priority="6089" operator="equal">
      <formula>"-"</formula>
    </cfRule>
  </conditionalFormatting>
  <conditionalFormatting sqref="AD197:AK197">
    <cfRule type="cellIs" dxfId="69" priority="6083" operator="equal">
      <formula>"-"</formula>
    </cfRule>
  </conditionalFormatting>
  <conditionalFormatting sqref="AD200:AK200">
    <cfRule type="cellIs" dxfId="68" priority="6074" operator="equal">
      <formula>"-"</formula>
    </cfRule>
  </conditionalFormatting>
  <conditionalFormatting sqref="AD202:AK202">
    <cfRule type="cellIs" dxfId="67" priority="182" operator="equal">
      <formula>"-"</formula>
    </cfRule>
  </conditionalFormatting>
  <conditionalFormatting sqref="AD207:AK207">
    <cfRule type="cellIs" dxfId="66" priority="178" operator="equal">
      <formula>"-"</formula>
    </cfRule>
  </conditionalFormatting>
  <conditionalFormatting sqref="AD212:AK212">
    <cfRule type="cellIs" dxfId="65" priority="173" operator="equal">
      <formula>"-"</formula>
    </cfRule>
  </conditionalFormatting>
  <conditionalFormatting sqref="AD220:AK220">
    <cfRule type="cellIs" dxfId="64" priority="167" operator="equal">
      <formula>"-"</formula>
    </cfRule>
  </conditionalFormatting>
  <conditionalFormatting sqref="AD222:AK222">
    <cfRule type="cellIs" dxfId="63" priority="158" operator="equal">
      <formula>"-"</formula>
    </cfRule>
  </conditionalFormatting>
  <conditionalFormatting sqref="AD237:AK237">
    <cfRule type="cellIs" dxfId="62" priority="148" operator="equal">
      <formula>"-"</formula>
    </cfRule>
  </conditionalFormatting>
  <conditionalFormatting sqref="AD240:AK240">
    <cfRule type="cellIs" dxfId="61" priority="137" operator="equal">
      <formula>"-"</formula>
    </cfRule>
  </conditionalFormatting>
  <conditionalFormatting sqref="AD244:AK244">
    <cfRule type="cellIs" dxfId="60" priority="125" operator="equal">
      <formula>"-"</formula>
    </cfRule>
  </conditionalFormatting>
  <conditionalFormatting sqref="AD247:AK247">
    <cfRule type="cellIs" dxfId="59" priority="112" operator="equal">
      <formula>"-"</formula>
    </cfRule>
  </conditionalFormatting>
  <conditionalFormatting sqref="AD276:AK276">
    <cfRule type="cellIs" dxfId="58" priority="5990" operator="equal">
      <formula>"-"</formula>
    </cfRule>
  </conditionalFormatting>
  <conditionalFormatting sqref="AG217:AH217">
    <cfRule type="cellIs" priority="108" operator="lessThanOrEqual">
      <formula>0</formula>
    </cfRule>
    <cfRule type="cellIs" dxfId="57" priority="109" operator="equal">
      <formula>"-"</formula>
    </cfRule>
  </conditionalFormatting>
  <conditionalFormatting sqref="AH215:AH216">
    <cfRule type="cellIs" dxfId="56" priority="103" operator="equal">
      <formula>"-"</formula>
    </cfRule>
    <cfRule type="cellIs" priority="102" operator="lessThanOrEqual">
      <formula>0</formula>
    </cfRule>
  </conditionalFormatting>
  <conditionalFormatting sqref="AH218">
    <cfRule type="cellIs" dxfId="55" priority="107" operator="equal">
      <formula>"-"</formula>
    </cfRule>
    <cfRule type="cellIs" priority="106" operator="lessThanOrEqual">
      <formula>0</formula>
    </cfRule>
  </conditionalFormatting>
  <conditionalFormatting sqref="AM249:AP252">
    <cfRule type="cellIs" dxfId="54" priority="6615" operator="equal">
      <formula>"-"</formula>
    </cfRule>
    <cfRule type="cellIs" priority="6614" operator="lessThanOrEqual">
      <formula>0</formula>
    </cfRule>
  </conditionalFormatting>
  <conditionalFormatting sqref="AM1:AT1048576">
    <cfRule type="containsErrors" dxfId="53" priority="101">
      <formula>ISERROR(AM1)</formula>
    </cfRule>
  </conditionalFormatting>
  <conditionalFormatting sqref="AM6:AT276">
    <cfRule type="cellIs" dxfId="52" priority="5138" operator="equal">
      <formula>"-"</formula>
    </cfRule>
    <cfRule type="cellIs" priority="5137" operator="lessThanOrEqual">
      <formula>0</formula>
    </cfRule>
  </conditionalFormatting>
  <conditionalFormatting sqref="AM37:AT37">
    <cfRule type="cellIs" dxfId="51" priority="5653" operator="equal">
      <formula>"-"</formula>
    </cfRule>
  </conditionalFormatting>
  <conditionalFormatting sqref="AM43:AT43">
    <cfRule type="cellIs" dxfId="50" priority="5651" operator="equal">
      <formula>"-"</formula>
    </cfRule>
  </conditionalFormatting>
  <conditionalFormatting sqref="AM47:AT47">
    <cfRule type="cellIs" dxfId="49" priority="5648" operator="equal">
      <formula>"-"</formula>
    </cfRule>
  </conditionalFormatting>
  <conditionalFormatting sqref="AM50:AT50">
    <cfRule type="cellIs" dxfId="48" priority="5644" operator="equal">
      <formula>"-"</formula>
    </cfRule>
  </conditionalFormatting>
  <conditionalFormatting sqref="AM54:AT54">
    <cfRule type="cellIs" dxfId="47" priority="5639" operator="equal">
      <formula>"-"</formula>
    </cfRule>
  </conditionalFormatting>
  <conditionalFormatting sqref="AM58:AT58">
    <cfRule type="cellIs" dxfId="46" priority="5633" operator="equal">
      <formula>"-"</formula>
    </cfRule>
  </conditionalFormatting>
  <conditionalFormatting sqref="AM61:AT61">
    <cfRule type="cellIs" dxfId="45" priority="5626" operator="equal">
      <formula>"-"</formula>
    </cfRule>
  </conditionalFormatting>
  <conditionalFormatting sqref="AM71:AT71">
    <cfRule type="cellIs" dxfId="44" priority="5618" operator="equal">
      <formula>"-"</formula>
    </cfRule>
  </conditionalFormatting>
  <conditionalFormatting sqref="AM76:AT76">
    <cfRule type="cellIs" dxfId="43" priority="5610" operator="equal">
      <formula>"-"</formula>
    </cfRule>
  </conditionalFormatting>
  <conditionalFormatting sqref="AM78:AT78">
    <cfRule type="cellIs" dxfId="42" priority="5601" operator="equal">
      <formula>"-"</formula>
    </cfRule>
  </conditionalFormatting>
  <conditionalFormatting sqref="AM80:AT80">
    <cfRule type="cellIs" dxfId="41" priority="63" operator="equal">
      <formula>"-"</formula>
    </cfRule>
  </conditionalFormatting>
  <conditionalFormatting sqref="AM82:AT82">
    <cfRule type="cellIs" dxfId="40" priority="5580" operator="equal">
      <formula>"-"</formula>
    </cfRule>
  </conditionalFormatting>
  <conditionalFormatting sqref="AM88:AT88">
    <cfRule type="cellIs" dxfId="39" priority="5568" operator="equal">
      <formula>"-"</formula>
    </cfRule>
  </conditionalFormatting>
  <conditionalFormatting sqref="AM96:AT96">
    <cfRule type="cellIs" dxfId="38" priority="50" operator="equal">
      <formula>"-"</formula>
    </cfRule>
  </conditionalFormatting>
  <conditionalFormatting sqref="AM99:AT99">
    <cfRule type="cellIs" dxfId="37" priority="5541" operator="equal">
      <formula>"-"</formula>
    </cfRule>
  </conditionalFormatting>
  <conditionalFormatting sqref="AM104:AT104">
    <cfRule type="cellIs" dxfId="36" priority="5526" operator="equal">
      <formula>"-"</formula>
    </cfRule>
  </conditionalFormatting>
  <conditionalFormatting sqref="AM106:AT106">
    <cfRule type="cellIs" dxfId="35" priority="34" operator="equal">
      <formula>"-"</formula>
    </cfRule>
  </conditionalFormatting>
  <conditionalFormatting sqref="AM108:AT108">
    <cfRule type="cellIs" dxfId="34" priority="1" operator="equal">
      <formula>"-"</formula>
    </cfRule>
  </conditionalFormatting>
  <conditionalFormatting sqref="AM136:AT136">
    <cfRule type="cellIs" dxfId="33" priority="5475" operator="equal">
      <formula>"-"</formula>
    </cfRule>
  </conditionalFormatting>
  <conditionalFormatting sqref="AM148:AT148">
    <cfRule type="cellIs" dxfId="32" priority="5457" operator="equal">
      <formula>"-"</formula>
    </cfRule>
  </conditionalFormatting>
  <conditionalFormatting sqref="AM151:AT151">
    <cfRule type="cellIs" dxfId="31" priority="5439" operator="equal">
      <formula>"-"</formula>
    </cfRule>
  </conditionalFormatting>
  <conditionalFormatting sqref="AM153:AT153">
    <cfRule type="cellIs" dxfId="30" priority="5419" operator="equal">
      <formula>"-"</formula>
    </cfRule>
  </conditionalFormatting>
  <conditionalFormatting sqref="AM177:AT177">
    <cfRule type="cellIs" dxfId="29" priority="5399" operator="equal">
      <formula>"-"</formula>
    </cfRule>
  </conditionalFormatting>
  <conditionalFormatting sqref="AM190:AT190">
    <cfRule type="cellIs" dxfId="28" priority="5379" operator="equal">
      <formula>"-"</formula>
    </cfRule>
  </conditionalFormatting>
  <conditionalFormatting sqref="AM194:AT194">
    <cfRule type="cellIs" dxfId="27" priority="5359" operator="equal">
      <formula>"-"</formula>
    </cfRule>
  </conditionalFormatting>
  <conditionalFormatting sqref="AM197:AT197">
    <cfRule type="cellIs" dxfId="26" priority="5339" operator="equal">
      <formula>"-"</formula>
    </cfRule>
  </conditionalFormatting>
  <conditionalFormatting sqref="AM200:AT200">
    <cfRule type="cellIs" dxfId="25" priority="5319" operator="equal">
      <formula>"-"</formula>
    </cfRule>
  </conditionalFormatting>
  <conditionalFormatting sqref="AM202:AT202">
    <cfRule type="cellIs" dxfId="24" priority="5299" operator="equal">
      <formula>"-"</formula>
    </cfRule>
  </conditionalFormatting>
  <conditionalFormatting sqref="AM207:AT207">
    <cfRule type="cellIs" dxfId="23" priority="5279" operator="equal">
      <formula>"-"</formula>
    </cfRule>
  </conditionalFormatting>
  <conditionalFormatting sqref="AM212:AT212">
    <cfRule type="cellIs" dxfId="22" priority="5259" operator="equal">
      <formula>"-"</formula>
    </cfRule>
  </conditionalFormatting>
  <conditionalFormatting sqref="AM220:AT220">
    <cfRule type="cellIs" dxfId="21" priority="5239" operator="equal">
      <formula>"-"</formula>
    </cfRule>
  </conditionalFormatting>
  <conditionalFormatting sqref="AM222:AT222">
    <cfRule type="cellIs" dxfId="20" priority="5219" operator="equal">
      <formula>"-"</formula>
    </cfRule>
  </conditionalFormatting>
  <conditionalFormatting sqref="AM237:AT237">
    <cfRule type="cellIs" dxfId="19" priority="5199" operator="equal">
      <formula>"-"</formula>
    </cfRule>
  </conditionalFormatting>
  <conditionalFormatting sqref="AM240:AT240">
    <cfRule type="cellIs" dxfId="18" priority="5179" operator="equal">
      <formula>"-"</formula>
    </cfRule>
  </conditionalFormatting>
  <conditionalFormatting sqref="AM244:AT244">
    <cfRule type="cellIs" dxfId="17" priority="5159" operator="equal">
      <formula>"-"</formula>
    </cfRule>
  </conditionalFormatting>
  <conditionalFormatting sqref="AM247:AT247">
    <cfRule type="cellIs" dxfId="16" priority="5139" operator="equal">
      <formula>"-"</formula>
    </cfRule>
  </conditionalFormatting>
  <conditionalFormatting sqref="AM276:AT276">
    <cfRule type="cellIs" dxfId="15" priority="5119" operator="equal">
      <formula>"-"</formula>
    </cfRule>
  </conditionalFormatting>
  <conditionalFormatting sqref="AN241">
    <cfRule type="cellIs" priority="81" operator="lessThanOrEqual">
      <formula>0</formula>
    </cfRule>
    <cfRule type="cellIs" dxfId="14" priority="82" operator="equal">
      <formula>"-"</formula>
    </cfRule>
  </conditionalFormatting>
  <conditionalFormatting sqref="AN246">
    <cfRule type="cellIs" dxfId="13" priority="74" operator="equal">
      <formula>"-"</formula>
    </cfRule>
    <cfRule type="cellIs" priority="73" operator="lessThanOrEqual">
      <formula>0</formula>
    </cfRule>
  </conditionalFormatting>
  <conditionalFormatting sqref="AO196">
    <cfRule type="cellIs" dxfId="12" priority="92" operator="equal">
      <formula>"-"</formula>
    </cfRule>
    <cfRule type="cellIs" priority="91" operator="lessThanOrEqual">
      <formula>0</formula>
    </cfRule>
  </conditionalFormatting>
  <conditionalFormatting sqref="AO238:AP238">
    <cfRule type="cellIs" dxfId="11" priority="86" operator="equal">
      <formula>"-"</formula>
    </cfRule>
    <cfRule type="cellIs" priority="85" operator="lessThanOrEqual">
      <formula>0</formula>
    </cfRule>
  </conditionalFormatting>
  <conditionalFormatting sqref="AP191">
    <cfRule type="cellIs" dxfId="10" priority="96" operator="equal">
      <formula>"-"</formula>
    </cfRule>
    <cfRule type="cellIs" priority="95" operator="lessThanOrEqual">
      <formula>0</formula>
    </cfRule>
  </conditionalFormatting>
  <conditionalFormatting sqref="AP239:AP240">
    <cfRule type="cellIs" dxfId="9" priority="84" operator="equal">
      <formula>"-"</formula>
    </cfRule>
    <cfRule type="cellIs" priority="83" operator="lessThanOrEqual">
      <formula>0</formula>
    </cfRule>
  </conditionalFormatting>
  <conditionalFormatting sqref="AP242:AP243">
    <cfRule type="cellIs" dxfId="8" priority="80" operator="equal">
      <formula>"-"</formula>
    </cfRule>
    <cfRule type="cellIs" priority="79" operator="lessThanOrEqual">
      <formula>0</formula>
    </cfRule>
  </conditionalFormatting>
  <conditionalFormatting sqref="AP245">
    <cfRule type="cellIs" dxfId="7" priority="76" operator="equal">
      <formula>"-"</formula>
    </cfRule>
    <cfRule type="cellIs" priority="75" operator="lessThanOrEqual">
      <formula>0</formula>
    </cfRule>
  </conditionalFormatting>
  <conditionalFormatting sqref="AP260:AP269">
    <cfRule type="cellIs" priority="6610" operator="lessThanOrEqual">
      <formula>0</formula>
    </cfRule>
    <cfRule type="cellIs" dxfId="6" priority="6611" operator="equal">
      <formula>"-"</formula>
    </cfRule>
  </conditionalFormatting>
  <conditionalFormatting sqref="AP178:AQ178 AO180 AQ180">
    <cfRule type="cellIs" priority="99" operator="lessThanOrEqual">
      <formula>0</formula>
    </cfRule>
    <cfRule type="cellIs" dxfId="5" priority="100" operator="equal">
      <formula>"-"</formula>
    </cfRule>
  </conditionalFormatting>
  <conditionalFormatting sqref="AP193:AQ193">
    <cfRule type="cellIs" priority="93" operator="lessThanOrEqual">
      <formula>0</formula>
    </cfRule>
    <cfRule type="cellIs" dxfId="4" priority="94" operator="equal">
      <formula>"-"</formula>
    </cfRule>
  </conditionalFormatting>
  <conditionalFormatting sqref="AP195:AQ198">
    <cfRule type="cellIs" priority="87" operator="lessThanOrEqual">
      <formula>0</formula>
    </cfRule>
    <cfRule type="cellIs" dxfId="3" priority="88" operator="equal">
      <formula>"-"</formula>
    </cfRule>
  </conditionalFormatting>
  <conditionalFormatting sqref="AQ183:AQ184 AP183:AP186 AQ186">
    <cfRule type="cellIs" priority="97" operator="lessThanOrEqual">
      <formula>0</formula>
    </cfRule>
    <cfRule type="cellIs" dxfId="2" priority="98" operator="equal">
      <formula>"-"</formula>
    </cfRule>
  </conditionalFormatting>
  <conditionalFormatting sqref="AQ242">
    <cfRule type="cellIs" priority="77" operator="lessThanOrEqual">
      <formula>0</formula>
    </cfRule>
    <cfRule type="cellIs" dxfId="1" priority="78" operator="equal">
      <formula>"-"</formula>
    </cfRule>
  </conditionalFormatting>
  <conditionalFormatting sqref="AQ251:AT252 AM268:AO269 AQ268:AT269 E113">
    <cfRule type="cellIs" dxfId="0" priority="7177" operator="equal">
      <formula>"-"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I m Y q W v / c m o K j A A A A 9 g A A A B I A H A B D b 2 5 m a W c v U G F j a 2 F n Z S 5 4 b W w g o h g A K K A U A A A A A A A A A A A A A A A A A A A A A A A A A A A A h Y + 9 D o I w F I V f h X S n P 7 A Q c q m D q y Q m R O P a Q I V G u B h a L O / m 4 C P 5 C m I U d X M 8 3 / m G c + 7 X G 6 y m r g 0 u e r C m x 4 w I y k m g s e w r g 3 V G R n c M E 7 K S s F X l S d U 6 m G W 0 6 W S r j D T O n V P G v P f U x 7 Q f a h Z x L t g h 3 x R l o z t F P r L 5 L 4 c G r V N Y a i J h / x o j I y r i h I q E U w 5 s g Z A b / A r R v P f Z / k B Y j 6 0 b B y 0 1 h r s C 2 B K B v T / I B 1 B L A w Q U A A I A C A A i Z i p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m Y q W i i K R 7 g O A A A A E Q A A A B M A H A B G b 3 J t d W x h c y 9 T Z W N 0 a W 9 u M S 5 t I K I Y A C i g F A A A A A A A A A A A A A A A A A A A A A A A A A A A A C t O T S 7 J z M 9 T C I b Q h t Y A U E s B A i 0 A F A A C A A g A I m Y q W v / c m o K j A A A A 9 g A A A B I A A A A A A A A A A A A A A A A A A A A A A E N v b m Z p Z y 9 Q Y W N r Y W d l L n h t b F B L A Q I t A B Q A A g A I A C J m K l o P y u m r p A A A A O k A A A A T A A A A A A A A A A A A A A A A A O 8 A A A B b Q 2 9 u d G V u d F 9 U e X B l c 1 0 u e G 1 s U E s B A i 0 A F A A C A A g A I m Y q W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A q l d l P E W k h K p C Z p p O N + s F M A A A A A A g A A A A A A E G Y A A A A B A A A g A A A A D T C e b I T y 7 H 3 a X Z T v c g s F D p K 5 K 5 H g b s R m / Y D l Z W v r z a 0 A A A A A D o A A A A A C A A A g A A A A S F w N e L F W Z V 4 O u H A x 3 N B t / j + 9 A 4 w n H I G o / N R r Q w N e + d N Q A A A A Q W I J z n E / + k 8 p T o l 2 E k U 9 r m L P c 9 w M g x B + J D g T p C + Z 9 N j Q b p d d i M k R 2 o K e Z X y s 1 J Y R J E T D U r G 8 r u a m l a I n t i u x O H 4 N p l / Y W + B K E 0 E y P z y 5 U y F A A A A A i 6 S I 4 / z i r P C e p A R k 2 F b c E 3 m m k D 1 / l k 7 T l U Z 0 c v d L X W 8 0 T g J D O j W M A R R k K X a h F b G j 7 G O T 3 1 G s J K a G m H L Y 2 2 H J D A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4F4FAED2F6D41B7E791C4A30B4284" ma:contentTypeVersion="15" ma:contentTypeDescription="Create a new document." ma:contentTypeScope="" ma:versionID="96d41a12212a5b784ef61df57854723f">
  <xsd:schema xmlns:xsd="http://www.w3.org/2001/XMLSchema" xmlns:xs="http://www.w3.org/2001/XMLSchema" xmlns:p="http://schemas.microsoft.com/office/2006/metadata/properties" xmlns:ns1="http://schemas.microsoft.com/sharepoint/v3" xmlns:ns2="c9962b4e-6018-4763-870a-b160d165862c" xmlns:ns3="aa122ceb-58e9-48ef-8b0b-d108ed33dbc5" targetNamespace="http://schemas.microsoft.com/office/2006/metadata/properties" ma:root="true" ma:fieldsID="115d0f94fbb314583753292e08181399" ns1:_="" ns2:_="" ns3:_="">
    <xsd:import namespace="http://schemas.microsoft.com/sharepoint/v3"/>
    <xsd:import namespace="c9962b4e-6018-4763-870a-b160d165862c"/>
    <xsd:import namespace="aa122ceb-58e9-48ef-8b0b-d108ed33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62b4e-6018-4763-870a-b160d16586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22ceb-58e9-48ef-8b0b-d108ed33dbc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79E50D-6229-455B-9C37-53E201B51EAC}"/>
</file>

<file path=customXml/itemProps2.xml><?xml version="1.0" encoding="utf-8"?>
<ds:datastoreItem xmlns:ds="http://schemas.openxmlformats.org/officeDocument/2006/customXml" ds:itemID="{3BD336A7-AAAE-46D9-92E8-4A79D4E11AB8}"/>
</file>

<file path=customXml/itemProps3.xml><?xml version="1.0" encoding="utf-8"?>
<ds:datastoreItem xmlns:ds="http://schemas.openxmlformats.org/officeDocument/2006/customXml" ds:itemID="{DCEA1588-DFA8-4419-9BC2-D203BF2B5D8C}"/>
</file>

<file path=customXml/itemProps4.xml><?xml version="1.0" encoding="utf-8"?>
<ds:datastoreItem xmlns:ds="http://schemas.openxmlformats.org/officeDocument/2006/customXml" ds:itemID="{922DA4E5-7C65-4D87-87E1-B847B15D8C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u63898649</dc:creator>
  <cp:keywords/>
  <dc:description/>
  <cp:lastModifiedBy/>
  <cp:revision>1</cp:revision>
  <dcterms:created xsi:type="dcterms:W3CDTF">2025-01-09T17:11:55Z</dcterms:created>
  <dcterms:modified xsi:type="dcterms:W3CDTF">2025-04-18T15:44:24Z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0x0101006CF4F4FAED2F6D41B7E791C4A30B4284</vt:lpwstr>
  </property>
</Properties>
</file>